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showInkAnnotation="0" codeName="ThisWorkbook"/>
  <mc:AlternateContent xmlns:mc="http://schemas.openxmlformats.org/markup-compatibility/2006">
    <mc:Choice Requires="x15">
      <x15ac:absPath xmlns:x15ac="http://schemas.microsoft.com/office/spreadsheetml/2010/11/ac" url="https://jica365-my.sharepoint.com/personal/onedrive-regionaldept6_jica_go_jp/Documents/160_アフリカ部/2_部内全員/100_計画・ＴＩＣＡＤ推進課/170.ABEイニシアティブ・SDGs/07_募集・選考/29_第10バッチ(2023年度入学）/02_募集・選考/04_在外拠点への作業依頼/2. 現地選考にかかる作業依頼(8月状上旬依頼, 11月末締め)/"/>
    </mc:Choice>
  </mc:AlternateContent>
  <xr:revisionPtr revIDLastSave="1872" documentId="13_ncr:1_{90E55064-9846-46CE-AEC0-AA99EE649F17}" xr6:coauthVersionLast="47" xr6:coauthVersionMax="47" xr10:uidLastSave="{531F21DC-8FE2-4B35-ADEC-1078AB4B53E1}"/>
  <workbookProtection workbookAlgorithmName="SHA-512" workbookHashValue="umg4uBXwbrXpRfa5wZhk6GU3QfJg+Hzaf0rzCyV8JTLDj2TxAvHGhIqnbnwvlN/nDSe23uvNEuFSdt+VUw0zwg==" workbookSaltValue="7uSrX+0w26maDcgacCNo6A==" workbookSpinCount="100000" lockStructure="1"/>
  <bookViews>
    <workbookView xWindow="-110" yWindow="-110" windowWidth="19420" windowHeight="10560" activeTab="2" xr2:uid="{00000000-000D-0000-FFFF-FFFF00000000}"/>
  </bookViews>
  <sheets>
    <sheet name="Application Form" sheetId="6" r:id="rId1"/>
    <sheet name="Annex.1 DeclarationDesiredUniv " sheetId="7" r:id="rId2"/>
    <sheet name="Annex.3 Medical History" sheetId="8" r:id="rId3"/>
    <sheet name="Graduate School Code" sheetId="11" r:id="rId4"/>
    <sheet name="List" sheetId="4" r:id="rId5"/>
    <sheet name="(For JICA Only)" sheetId="12" r:id="rId6"/>
    <sheet name="Reference" sheetId="13" r:id="rId7"/>
    <sheet name="Code" sheetId="14" r:id="rId8"/>
  </sheets>
  <externalReferences>
    <externalReference r:id="rId9"/>
    <externalReference r:id="rId10"/>
  </externalReferences>
  <definedNames>
    <definedName name="_xlnm._FilterDatabase" localSheetId="3" hidden="1">'Graduate School Code'!$A$1:$J$359</definedName>
    <definedName name="Day">List!$A$2:$A$32</definedName>
    <definedName name="Education_Level">List!$M$2:$M$5</definedName>
    <definedName name="English">List!$Q$2:$Q$5</definedName>
    <definedName name="Full_Part">List!$O$2:$O$3</definedName>
    <definedName name="h">[1]List!$N$2:$N$3</definedName>
    <definedName name="Item_number" localSheetId="1">#REF!</definedName>
    <definedName name="Item_number" localSheetId="0">#REF!</definedName>
    <definedName name="Item_number">#REF!</definedName>
    <definedName name="Month">List!$B$2:$B$13</definedName>
    <definedName name="month2">List!$S$2:$S$8</definedName>
    <definedName name="month3">List!$T$2:$T$13</definedName>
    <definedName name="Months">List!$C$2:$C$13</definedName>
    <definedName name="_xlnm.Print_Area" localSheetId="1">'Annex.1 DeclarationDesiredUniv '!$A$1:$AK$41</definedName>
    <definedName name="_xlnm.Print_Area" localSheetId="0">'Application Form'!$A$1:$AG$418</definedName>
    <definedName name="Relationship">List!$L$2:$L$13</definedName>
    <definedName name="School_Code" localSheetId="1">#REF!</definedName>
    <definedName name="School_Code" localSheetId="0">#REF!</definedName>
    <definedName name="School_Code">#REF!</definedName>
    <definedName name="Sex">List!$G$2:$G$3</definedName>
    <definedName name="Type">List!$P$3:$P$5</definedName>
    <definedName name="Type_of_Organization">List!$J$2:$J$11</definedName>
    <definedName name="Year_1">List!$D$2:$D$49</definedName>
    <definedName name="Year_2">List!$E$2:$E$17</definedName>
    <definedName name="Year_3">List!$F$2:$F$4</definedName>
    <definedName name="year4">List!$R$2:$R$3</definedName>
    <definedName name="Yes_No">List!$N$2:$N$3</definedName>
    <definedName name="yes_no2">List!$N$2:$N$4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22" i="7" l="1"/>
  <c r="S7" i="12"/>
  <c r="AB7" i="12" l="1"/>
  <c r="W7" i="12"/>
  <c r="AC7" i="12"/>
  <c r="Z7" i="12"/>
  <c r="AB27" i="7"/>
  <c r="H7" i="12"/>
  <c r="I7" i="12"/>
  <c r="G7" i="12"/>
  <c r="S416" i="6"/>
  <c r="V7" i="12"/>
  <c r="DJ7" i="12"/>
  <c r="BW7" i="12"/>
  <c r="AJ7" i="12"/>
  <c r="B7" i="12"/>
  <c r="R7" i="12"/>
  <c r="O7" i="12"/>
  <c r="W31" i="6"/>
  <c r="DE7" i="12"/>
  <c r="BR7" i="12"/>
  <c r="AE7" i="12"/>
  <c r="AA7" i="12"/>
  <c r="U7" i="12"/>
  <c r="T7" i="12"/>
  <c r="P7" i="12"/>
  <c r="Q6" i="12"/>
  <c r="N6" i="12"/>
  <c r="J6" i="12"/>
  <c r="AM7" i="12" l="1"/>
  <c r="AQ7" i="12"/>
  <c r="AG7" i="12"/>
  <c r="AL7" i="12"/>
  <c r="AH7" i="12"/>
  <c r="AP7" i="12"/>
  <c r="AF7" i="12"/>
  <c r="AN7" i="12"/>
  <c r="AK7" i="12"/>
  <c r="AO7" i="12"/>
  <c r="BX7" i="12"/>
  <c r="CD7" i="12"/>
  <c r="BS7" i="12"/>
  <c r="CB7" i="12"/>
  <c r="BY7" i="12"/>
  <c r="BT7" i="12"/>
  <c r="CA7" i="12"/>
  <c r="BU7" i="12"/>
  <c r="CC7" i="12"/>
  <c r="BZ7" i="12"/>
  <c r="DQ7" i="12"/>
  <c r="DG7" i="12"/>
  <c r="DF7" i="12"/>
  <c r="DP7" i="12"/>
  <c r="DO7" i="12"/>
  <c r="DN7" i="12"/>
  <c r="DM7" i="12"/>
  <c r="DL7" i="12"/>
  <c r="DK7" i="12"/>
  <c r="DH7" i="12"/>
  <c r="J7" i="12"/>
  <c r="B230" i="6" l="1"/>
  <c r="J230" i="6"/>
  <c r="P230" i="6"/>
  <c r="Q7" i="12"/>
  <c r="J32" i="7"/>
  <c r="I359"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97" i="11"/>
  <c r="I298" i="11"/>
  <c r="I299" i="11"/>
  <c r="I300" i="11"/>
  <c r="I301" i="11"/>
  <c r="I302" i="11"/>
  <c r="I303" i="11"/>
  <c r="I304" i="11"/>
  <c r="I305" i="11"/>
  <c r="I306" i="11"/>
  <c r="I307" i="11"/>
  <c r="I308" i="11"/>
  <c r="I309" i="11"/>
  <c r="I310" i="11"/>
  <c r="I311" i="11"/>
  <c r="I312" i="11"/>
  <c r="I313" i="11"/>
  <c r="I314" i="11"/>
  <c r="I315" i="11"/>
  <c r="I316" i="11"/>
  <c r="I317" i="11"/>
  <c r="I318" i="11"/>
  <c r="I319" i="11"/>
  <c r="I320" i="11"/>
  <c r="I321" i="11"/>
  <c r="I322" i="11"/>
  <c r="I323" i="11"/>
  <c r="I324" i="11"/>
  <c r="I325" i="11"/>
  <c r="I326" i="11"/>
  <c r="I327" i="11"/>
  <c r="I328"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6" i="11"/>
  <c r="I357" i="11"/>
  <c r="I358" i="11"/>
  <c r="AB32" i="7"/>
  <c r="U22" i="7"/>
  <c r="B32" i="7"/>
  <c r="B27" i="7"/>
  <c r="B22" i="7"/>
  <c r="J22" i="7"/>
  <c r="O32" i="7"/>
  <c r="U32" i="7"/>
  <c r="U27" i="7"/>
  <c r="O27" i="7"/>
  <c r="J27" i="7"/>
  <c r="O22" i="7"/>
  <c r="I3" i="1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2" i="11"/>
  <c r="H26" i="11"/>
  <c r="H2" i="11"/>
  <c r="H344" i="11"/>
  <c r="H343" i="11"/>
  <c r="H342" i="11"/>
  <c r="H341" i="11"/>
  <c r="H340" i="11"/>
  <c r="H339" i="11"/>
  <c r="H335" i="11"/>
  <c r="H330" i="11"/>
  <c r="H302" i="11"/>
  <c r="H301" i="11"/>
  <c r="H282" i="11"/>
  <c r="H260" i="11"/>
  <c r="H259" i="11"/>
  <c r="H258" i="11"/>
  <c r="H250" i="11"/>
  <c r="H247" i="11"/>
  <c r="H246" i="11"/>
  <c r="H245" i="11"/>
  <c r="H244" i="11"/>
  <c r="H243" i="11"/>
  <c r="H242" i="11"/>
  <c r="H241" i="11"/>
  <c r="H240" i="11"/>
  <c r="H239" i="11"/>
  <c r="H238" i="11"/>
  <c r="H237" i="11"/>
  <c r="H236" i="11"/>
  <c r="H235" i="11"/>
  <c r="H234" i="11"/>
  <c r="H233" i="11"/>
  <c r="H232" i="11"/>
  <c r="H223" i="11"/>
  <c r="H222" i="11"/>
  <c r="H220" i="11"/>
  <c r="H217" i="11"/>
  <c r="H216" i="11"/>
  <c r="H211" i="11"/>
  <c r="H210" i="11"/>
  <c r="H209" i="11"/>
  <c r="H208" i="11"/>
  <c r="H207" i="11"/>
  <c r="H206" i="11"/>
  <c r="H205" i="11"/>
  <c r="H185" i="11"/>
  <c r="H184" i="11"/>
  <c r="H183" i="11"/>
  <c r="H182" i="11"/>
  <c r="H181" i="11"/>
  <c r="H180" i="11"/>
  <c r="H178" i="11"/>
  <c r="H177" i="11"/>
  <c r="H176" i="11"/>
  <c r="H175" i="11"/>
  <c r="H174" i="11"/>
  <c r="H172" i="11"/>
  <c r="H171" i="11"/>
  <c r="H170" i="11"/>
  <c r="H169" i="11"/>
  <c r="H167" i="11"/>
  <c r="H160" i="11"/>
  <c r="H155" i="11"/>
  <c r="H97" i="11"/>
  <c r="H83" i="11"/>
  <c r="H81" i="11"/>
  <c r="H80" i="11"/>
  <c r="H79" i="11"/>
  <c r="H78" i="11"/>
  <c r="H71" i="11"/>
  <c r="H70" i="11"/>
  <c r="H69" i="11"/>
  <c r="H68" i="11"/>
  <c r="H67" i="11"/>
  <c r="H66" i="11"/>
  <c r="H65" i="11"/>
  <c r="H63" i="11"/>
  <c r="H62" i="11"/>
  <c r="H51" i="11"/>
  <c r="H50" i="11"/>
  <c r="H49" i="11"/>
  <c r="H48" i="11"/>
  <c r="H42" i="11"/>
  <c r="H41" i="11"/>
  <c r="H40" i="11"/>
  <c r="H39" i="11"/>
  <c r="H38" i="11"/>
  <c r="H28" i="11"/>
  <c r="H19" i="11"/>
  <c r="H16" i="11"/>
  <c r="H5" i="11"/>
  <c r="H4" i="11"/>
  <c r="H3" i="11"/>
  <c r="H359" i="11"/>
  <c r="H358" i="11"/>
  <c r="H357" i="11"/>
  <c r="H356" i="11"/>
  <c r="H355" i="11"/>
  <c r="H354" i="11"/>
  <c r="H353" i="11"/>
  <c r="H352" i="11"/>
  <c r="H351" i="11"/>
  <c r="H350" i="11"/>
  <c r="H349" i="11"/>
  <c r="H348" i="11"/>
  <c r="H338" i="11"/>
  <c r="H337" i="11"/>
  <c r="H333" i="11"/>
  <c r="H331" i="11"/>
  <c r="H325" i="11"/>
  <c r="H324" i="11"/>
  <c r="H323" i="11"/>
  <c r="H322" i="11"/>
  <c r="H321" i="11"/>
  <c r="H320" i="11"/>
  <c r="H319" i="11"/>
  <c r="H318" i="11"/>
  <c r="H317" i="11"/>
  <c r="H316" i="11"/>
  <c r="H315" i="11"/>
  <c r="H313" i="11"/>
  <c r="H308" i="11"/>
  <c r="H307" i="11"/>
  <c r="H306" i="11"/>
  <c r="H305" i="11"/>
  <c r="H304" i="11"/>
  <c r="H297" i="11"/>
  <c r="H296" i="11"/>
  <c r="H291" i="11"/>
  <c r="H287" i="11"/>
  <c r="H286" i="11"/>
  <c r="H284" i="11"/>
  <c r="H283" i="11"/>
  <c r="H281" i="11"/>
  <c r="H280" i="11"/>
  <c r="H279" i="11"/>
  <c r="H278" i="11"/>
  <c r="H277" i="11"/>
  <c r="H276" i="11"/>
  <c r="H275" i="11"/>
  <c r="H274" i="11"/>
  <c r="H273" i="11"/>
  <c r="H272" i="11"/>
  <c r="H271" i="11"/>
  <c r="H270" i="11"/>
  <c r="H269" i="11"/>
  <c r="H268" i="11"/>
  <c r="H267" i="11"/>
  <c r="H266" i="11"/>
  <c r="H265" i="11"/>
  <c r="H264" i="11"/>
  <c r="H263" i="11"/>
  <c r="H262" i="11"/>
  <c r="H261" i="11"/>
  <c r="H257" i="11"/>
  <c r="H256" i="11"/>
  <c r="H248" i="11"/>
  <c r="H230" i="11"/>
  <c r="H229" i="11"/>
  <c r="H228" i="11"/>
  <c r="H227" i="11"/>
  <c r="H226" i="11"/>
  <c r="H225" i="11"/>
  <c r="H224" i="11"/>
  <c r="H219" i="11"/>
  <c r="H218" i="11"/>
  <c r="H204" i="11"/>
  <c r="H200" i="11"/>
  <c r="H198" i="11"/>
  <c r="H197" i="11"/>
  <c r="H196" i="11"/>
  <c r="H195" i="11"/>
  <c r="H194" i="11"/>
  <c r="H186" i="11"/>
  <c r="H179" i="11"/>
  <c r="H166" i="11"/>
  <c r="H165" i="11"/>
  <c r="H164" i="11"/>
  <c r="H163" i="11"/>
  <c r="H162" i="11"/>
  <c r="H161" i="11"/>
  <c r="H159" i="11"/>
  <c r="H158" i="11"/>
  <c r="H157" i="11"/>
  <c r="H156" i="11"/>
  <c r="H154" i="11"/>
  <c r="H153" i="11"/>
  <c r="H152" i="11"/>
  <c r="H151" i="11"/>
  <c r="H150" i="11"/>
  <c r="H95" i="11"/>
  <c r="H94" i="11"/>
  <c r="H93" i="11"/>
  <c r="H85" i="11"/>
  <c r="H84" i="11"/>
  <c r="H72" i="11"/>
  <c r="H64" i="11"/>
  <c r="H60" i="11"/>
  <c r="H59" i="11"/>
  <c r="H58" i="11"/>
  <c r="H57" i="11"/>
  <c r="H56" i="11"/>
  <c r="H55" i="11"/>
  <c r="H54" i="11"/>
  <c r="H53" i="11"/>
  <c r="H31" i="11"/>
  <c r="H30" i="11"/>
  <c r="H29" i="11"/>
  <c r="H27" i="11"/>
  <c r="H25" i="11"/>
  <c r="H24" i="11"/>
  <c r="H23" i="11"/>
  <c r="H22" i="11"/>
  <c r="H20" i="11"/>
  <c r="H6" i="11"/>
  <c r="H347" i="11"/>
  <c r="H346" i="11"/>
  <c r="H345" i="11"/>
  <c r="H336" i="11"/>
  <c r="H334" i="11"/>
  <c r="H332" i="11"/>
  <c r="H329" i="11"/>
  <c r="H328" i="11"/>
  <c r="H327" i="11"/>
  <c r="H326" i="11"/>
  <c r="H314" i="11"/>
  <c r="H312" i="11"/>
  <c r="H311" i="11"/>
  <c r="H310" i="11"/>
  <c r="H309" i="11"/>
  <c r="H303" i="11"/>
  <c r="H300" i="11"/>
  <c r="H299" i="11"/>
  <c r="H298" i="11"/>
  <c r="H295" i="11"/>
  <c r="H293" i="11"/>
  <c r="H292" i="11"/>
  <c r="H290" i="11"/>
  <c r="H289" i="11"/>
  <c r="H288" i="11"/>
  <c r="H255" i="11"/>
  <c r="H254" i="11"/>
  <c r="H253" i="11"/>
  <c r="H252" i="11"/>
  <c r="H251" i="11"/>
  <c r="H249" i="11"/>
  <c r="H231" i="11"/>
  <c r="H221" i="11"/>
  <c r="H215" i="11"/>
  <c r="H214" i="11"/>
  <c r="H213" i="11"/>
  <c r="H212" i="11"/>
  <c r="H203" i="11"/>
  <c r="H202" i="11"/>
  <c r="H201" i="11"/>
  <c r="H199" i="11"/>
  <c r="H193" i="11"/>
  <c r="H192" i="11"/>
  <c r="H191" i="11"/>
  <c r="H190" i="11"/>
  <c r="H189" i="11"/>
  <c r="H188" i="11"/>
  <c r="H187" i="11"/>
  <c r="H173" i="11"/>
  <c r="H168"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6" i="11"/>
  <c r="H92" i="11"/>
  <c r="H91" i="11"/>
  <c r="H90" i="11"/>
  <c r="H89" i="11"/>
  <c r="H88" i="11"/>
  <c r="H87" i="11"/>
  <c r="H86" i="11"/>
  <c r="H82" i="11"/>
  <c r="H77" i="11"/>
  <c r="H76" i="11"/>
  <c r="H75" i="11"/>
  <c r="H74" i="11"/>
  <c r="H73" i="11"/>
  <c r="H61" i="11"/>
  <c r="H52" i="11"/>
  <c r="H47" i="11"/>
  <c r="H46" i="11"/>
  <c r="H45" i="11"/>
  <c r="H44" i="11"/>
  <c r="H43" i="11"/>
  <c r="H37" i="11"/>
  <c r="H36" i="11"/>
  <c r="H35" i="11"/>
  <c r="H34" i="11"/>
  <c r="H33" i="11"/>
  <c r="H32" i="11"/>
  <c r="H21" i="11"/>
  <c r="H18" i="11"/>
  <c r="H17" i="11"/>
  <c r="H15" i="11"/>
  <c r="H14" i="11"/>
  <c r="H13" i="11"/>
  <c r="H12" i="11"/>
  <c r="H11" i="11"/>
  <c r="H10" i="11"/>
  <c r="H9" i="11"/>
  <c r="H8" i="11"/>
  <c r="H7" i="11"/>
  <c r="T87" i="6"/>
  <c r="R87" i="6"/>
  <c r="T83" i="6"/>
  <c r="R83" i="6"/>
  <c r="T79" i="6"/>
  <c r="R79" i="6"/>
  <c r="R71" i="6"/>
  <c r="T71" i="6" s="1"/>
  <c r="R75" i="6"/>
  <c r="T75" i="6" s="1"/>
  <c r="R67" i="6"/>
  <c r="AB378" i="6"/>
  <c r="R63" i="6"/>
  <c r="T67" i="6" l="1"/>
  <c r="T63" i="6"/>
  <c r="R91" i="6" l="1"/>
  <c r="V91" i="6" l="1"/>
  <c r="AB376" i="6"/>
  <c r="M14" i="8"/>
  <c r="U230" i="6" l="1"/>
  <c r="U232" i="6"/>
  <c r="U256" i="6"/>
  <c r="U254" i="6"/>
  <c r="U252" i="6"/>
  <c r="U250" i="6"/>
  <c r="U248" i="6"/>
  <c r="U246" i="6"/>
  <c r="U244" i="6"/>
  <c r="U242" i="6"/>
  <c r="U240" i="6"/>
  <c r="U238" i="6"/>
  <c r="U236" i="6"/>
  <c r="U234" i="6"/>
  <c r="AB371" i="6"/>
  <c r="N266" i="6" l="1" a="1"/>
  <c r="N266" i="6" s="1"/>
  <c r="P266" i="6" s="1"/>
  <c r="S267" i="6" a="1"/>
  <c r="S267" i="6" s="1"/>
  <c r="U267" i="6" s="1"/>
  <c r="S266" i="6" a="1"/>
  <c r="S266" i="6" s="1"/>
  <c r="U266" i="6" s="1"/>
  <c r="N267" i="6" a="1"/>
  <c r="N267" i="6" s="1"/>
  <c r="P2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J7" authorId="0" shapeId="0" xr:uid="{6289814E-0CEF-4A58-94CC-2FCC9D835777}">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 authorId="0" shapeId="0" xr:uid="{47F0CFE2-385B-4628-965A-979139C712A9}">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 authorId="0" shapeId="0" xr:uid="{5A1C7D79-B3C6-4793-8790-9C4C104A6278}">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<sst xmlns="http://schemas.openxmlformats.org/spreadsheetml/2006/main" count="13009" uniqueCount="4374">
  <si>
    <r>
      <t>Master's Degree and Internship Program of African Business Education Initiative for Youth</t>
    </r>
    <r>
      <rPr>
        <b/>
        <sz val="11"/>
        <rFont val="ＭＳ Ｐゴシック"/>
        <family val="3"/>
        <charset val="128"/>
      </rPr>
      <t>　
（</t>
    </r>
    <r>
      <rPr>
        <b/>
        <sz val="11"/>
        <rFont val="Arial"/>
        <family val="2"/>
      </rPr>
      <t xml:space="preserve">ABE Initiative) FY2023
</t>
    </r>
    <r>
      <rPr>
        <sz val="11"/>
        <rFont val="Arial"/>
        <family val="2"/>
      </rPr>
      <t xml:space="preserve"> JICA Knowledge Co-Creation Program(KCCP)/JICA Development Studies Program</t>
    </r>
    <phoneticPr fontId="1"/>
  </si>
  <si>
    <t>APPLICATION FORM</t>
    <phoneticPr fontId="1"/>
  </si>
  <si>
    <t xml:space="preserve">Reg.No                                </t>
    <phoneticPr fontId="1"/>
  </si>
  <si>
    <t>Instructions
1. Handwritten form is NOT acceptable
2. Fill in the form in English
3. It is a MUST to fill all the YELLOW columns (Please write "N/A" if not applicable)
4. Write years in western calendar
5. Write proper nouns in full without abbreviation
6. Check your application form using the check list at the bottom of this application form
7. Print out all pages after entering required information in all questions
8. Obtain Signature(s) of the applicant's present organization (if necessary, digital stamp/signature is acceptable.)</t>
    <phoneticPr fontId="1"/>
  </si>
  <si>
    <t>1. Personal Information</t>
    <phoneticPr fontId="1"/>
  </si>
  <si>
    <t>1-1. Course</t>
    <phoneticPr fontId="1"/>
  </si>
  <si>
    <t xml:space="preserve">Color Photo 
(4cm×3cm)
Paste your photo
 taken within 
6 months. </t>
    <phoneticPr fontId="1"/>
  </si>
  <si>
    <t>1-2. Number (Not need to fill in. JICA will inform after selection Procedures)</t>
    <phoneticPr fontId="1"/>
  </si>
  <si>
    <t>1-3. Information regarding the applicant</t>
    <phoneticPr fontId="1"/>
  </si>
  <si>
    <r>
      <t xml:space="preserve">Family Name
</t>
    </r>
    <r>
      <rPr>
        <sz val="10"/>
        <color theme="1"/>
        <rFont val="ＭＳ Ｐゴシック"/>
        <family val="2"/>
        <charset val="128"/>
      </rPr>
      <t>（</t>
    </r>
    <r>
      <rPr>
        <sz val="10"/>
        <color theme="1"/>
        <rFont val="Arial"/>
        <family val="2"/>
      </rPr>
      <t>Capitalize the first letter</t>
    </r>
    <r>
      <rPr>
        <sz val="10"/>
        <color theme="1"/>
        <rFont val="ＭＳ Ｐゴシック"/>
        <family val="2"/>
        <charset val="128"/>
      </rPr>
      <t>）</t>
    </r>
    <phoneticPr fontId="1"/>
  </si>
  <si>
    <r>
      <t xml:space="preserve">First Name
</t>
    </r>
    <r>
      <rPr>
        <sz val="10"/>
        <color theme="1"/>
        <rFont val="ＭＳ Ｐゴシック"/>
        <family val="2"/>
        <charset val="128"/>
      </rPr>
      <t>（</t>
    </r>
    <r>
      <rPr>
        <sz val="10"/>
        <color theme="1"/>
        <rFont val="Arial"/>
        <family val="2"/>
      </rPr>
      <t>Capitalize the first letter</t>
    </r>
    <r>
      <rPr>
        <sz val="10"/>
        <color theme="1"/>
        <rFont val="ＭＳ Ｐゴシック"/>
        <family val="2"/>
        <charset val="128"/>
      </rPr>
      <t>）</t>
    </r>
    <phoneticPr fontId="1"/>
  </si>
  <si>
    <r>
      <t>Other Name
(If any. Capitalize the first letter</t>
    </r>
    <r>
      <rPr>
        <sz val="10"/>
        <color theme="1"/>
        <rFont val="ＭＳ Ｐゴシック"/>
        <family val="2"/>
        <charset val="128"/>
      </rPr>
      <t>）</t>
    </r>
    <phoneticPr fontId="1"/>
  </si>
  <si>
    <r>
      <rPr>
        <sz val="10"/>
        <color rgb="FF000000"/>
        <rFont val="Arial"/>
        <family val="2"/>
      </rPr>
      <t xml:space="preserve">Sex
</t>
    </r>
    <r>
      <rPr>
        <sz val="8"/>
        <color rgb="FF000000"/>
        <rFont val="Arial"/>
        <family val="2"/>
      </rPr>
      <t>（For VISA application）</t>
    </r>
  </si>
  <si>
    <t>Date of Birth
(Day/Month/Year)</t>
    <phoneticPr fontId="1"/>
  </si>
  <si>
    <t>/</t>
    <phoneticPr fontId="1"/>
  </si>
  <si>
    <t>Nationality</t>
    <phoneticPr fontId="1"/>
  </si>
  <si>
    <t>Age
(As of 1/4/2023)</t>
    <phoneticPr fontId="1"/>
  </si>
  <si>
    <t>Resident Country</t>
    <phoneticPr fontId="1"/>
  </si>
  <si>
    <t>City/Town</t>
    <phoneticPr fontId="1"/>
  </si>
  <si>
    <t>TEL
(Primary)</t>
    <phoneticPr fontId="1"/>
  </si>
  <si>
    <t>State/Province</t>
    <phoneticPr fontId="1"/>
  </si>
  <si>
    <t>TEL
(Secondary)</t>
    <phoneticPr fontId="1"/>
  </si>
  <si>
    <t>Email</t>
    <phoneticPr fontId="1"/>
  </si>
  <si>
    <t>Passport possession</t>
    <phoneticPr fontId="1"/>
  </si>
  <si>
    <t>1-4. Contact Person in Emergency (2 people)</t>
    <phoneticPr fontId="1"/>
  </si>
  <si>
    <t>Name</t>
    <phoneticPr fontId="1"/>
  </si>
  <si>
    <t>Relationship</t>
    <phoneticPr fontId="1"/>
  </si>
  <si>
    <t>Province &amp; Country</t>
    <phoneticPr fontId="1"/>
  </si>
  <si>
    <t>TEL</t>
    <phoneticPr fontId="1"/>
  </si>
  <si>
    <t>2. Educational Background</t>
    <phoneticPr fontId="1"/>
  </si>
  <si>
    <r>
      <t>Instructions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</si>
  <si>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Level</t>
    <phoneticPr fontId="1"/>
  </si>
  <si>
    <t>Name of School</t>
    <phoneticPr fontId="1"/>
  </si>
  <si>
    <t>Province, Country</t>
    <phoneticPr fontId="1"/>
  </si>
  <si>
    <t>Years of schooling</t>
    <phoneticPr fontId="1"/>
  </si>
  <si>
    <t>From (Month)/(Year) 
To  (Month)/(Year)</t>
    <phoneticPr fontId="1"/>
  </si>
  <si>
    <t>Academic Degree</t>
    <phoneticPr fontId="1"/>
  </si>
  <si>
    <t>Faculty / Department</t>
    <phoneticPr fontId="1"/>
  </si>
  <si>
    <t>Primary Education</t>
  </si>
  <si>
    <t>From</t>
    <phoneticPr fontId="1"/>
  </si>
  <si>
    <t>To</t>
    <phoneticPr fontId="1"/>
  </si>
  <si>
    <t>Lower Secondary Education</t>
  </si>
  <si>
    <t>Upper Secondary Education</t>
  </si>
  <si>
    <t>Higher Education</t>
  </si>
  <si>
    <t>Total Years of Education:</t>
    <phoneticPr fontId="1"/>
  </si>
  <si>
    <t>Please write the reasons in Remarks if you need to make a supplement or explanation for the above Educational Record.</t>
    <phoneticPr fontId="1"/>
  </si>
  <si>
    <t>Remarks</t>
    <phoneticPr fontId="1"/>
  </si>
  <si>
    <t>1)</t>
    <phoneticPr fontId="1"/>
  </si>
  <si>
    <t>Language Proficiency</t>
    <phoneticPr fontId="1"/>
  </si>
  <si>
    <t>English Proficiency</t>
    <phoneticPr fontId="1"/>
  </si>
  <si>
    <t>Listening</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</si>
  <si>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
                introduction, 
                brief question &amp; answer using the present and 
                past tenses.</t>
    <phoneticPr fontId="1"/>
  </si>
  <si>
    <t>Speaking</t>
    <phoneticPr fontId="1"/>
  </si>
  <si>
    <t>Reading</t>
    <phoneticPr fontId="1"/>
  </si>
  <si>
    <t>Writing</t>
    <phoneticPr fontId="1"/>
  </si>
  <si>
    <r>
      <t xml:space="preserve">Official English Exam Score (if any)
</t>
    </r>
    <r>
      <rPr>
        <i/>
        <sz val="9"/>
        <color rgb="FF000000"/>
        <rFont val="Arial"/>
        <family val="2"/>
      </rPr>
      <t>ex. TOEFL100, IELTS7.0</t>
    </r>
    <phoneticPr fontId="1"/>
  </si>
  <si>
    <t>If 'Others', please specify</t>
    <phoneticPr fontId="1"/>
  </si>
  <si>
    <t>Date of exam
(yyyy/mm/dd)</t>
    <phoneticPr fontId="1"/>
  </si>
  <si>
    <r>
      <t xml:space="preserve">Mother Tongue
</t>
    </r>
    <r>
      <rPr>
        <i/>
        <sz val="9"/>
        <color theme="1"/>
        <rFont val="Arial"/>
        <family val="2"/>
      </rPr>
      <t>ex. French</t>
    </r>
    <phoneticPr fontId="1"/>
  </si>
  <si>
    <t>Other Language
(if any)</t>
    <phoneticPr fontId="1"/>
  </si>
  <si>
    <t>Overall Proficiency of the other language</t>
    <phoneticPr fontId="1"/>
  </si>
  <si>
    <t>2)  </t>
    <phoneticPr fontId="1"/>
  </si>
  <si>
    <t>Have you ever been awarded a scholarship for studying abroad?</t>
    <phoneticPr fontId="1"/>
  </si>
  <si>
    <t>Name of scholarship</t>
    <phoneticPr fontId="1"/>
  </si>
  <si>
    <t>Duration</t>
    <phoneticPr fontId="1"/>
  </si>
  <si>
    <t>3)</t>
    <phoneticPr fontId="1"/>
  </si>
  <si>
    <t>Are you currently applying for any scholarship(s), other than ABE Initiative?</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</si>
  <si>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</si>
  <si>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</si>
  <si>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</si>
  <si>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</si>
  <si>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</si>
  <si>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3. Present Organization and Nomination</t>
    <phoneticPr fontId="1"/>
  </si>
  <si>
    <t>3-1. Present Organization and Position</t>
    <phoneticPr fontId="1"/>
  </si>
  <si>
    <t>Type of Organization</t>
    <phoneticPr fontId="1"/>
  </si>
  <si>
    <t>if others, specify</t>
    <phoneticPr fontId="1"/>
  </si>
  <si>
    <t>Organization</t>
    <phoneticPr fontId="1"/>
  </si>
  <si>
    <t>Department / Division</t>
    <phoneticPr fontId="1"/>
  </si>
  <si>
    <t>Position</t>
    <phoneticPr fontId="1"/>
  </si>
  <si>
    <t>Date of employment</t>
    <phoneticPr fontId="1"/>
  </si>
  <si>
    <t>Date of assignment to the present position</t>
    <phoneticPr fontId="1"/>
  </si>
  <si>
    <t>Cateories of Organization</t>
    <phoneticPr fontId="1"/>
  </si>
  <si>
    <t>Types of Organization</t>
    <phoneticPr fontId="1"/>
  </si>
  <si>
    <t>Description</t>
    <phoneticPr fontId="1"/>
  </si>
  <si>
    <t>A. Private Sector</t>
    <phoneticPr fontId="1"/>
  </si>
  <si>
    <t>Private</t>
    <phoneticPr fontId="1"/>
  </si>
  <si>
    <t>Private company including Private school</t>
    <phoneticPr fontId="1"/>
  </si>
  <si>
    <t>B. Ministry / 
Government Institution</t>
    <phoneticPr fontId="1"/>
  </si>
  <si>
    <t>National Government</t>
    <phoneticPr fontId="1"/>
  </si>
  <si>
    <t>Ministry or Federal Institution</t>
    <phoneticPr fontId="1"/>
  </si>
  <si>
    <t>Local Government</t>
    <phoneticPr fontId="1"/>
  </si>
  <si>
    <t>Governmental Institution run by state/province or city/town</t>
    <phoneticPr fontId="1"/>
  </si>
  <si>
    <t>Public Enterprise</t>
    <phoneticPr fontId="1"/>
  </si>
  <si>
    <t xml:space="preserve">Government-owned corporation or facilities </t>
  </si>
  <si>
    <t>C. Higher Education 
and TVET</t>
    <phoneticPr fontId="1"/>
  </si>
  <si>
    <t>University</t>
    <phoneticPr fontId="1"/>
  </si>
  <si>
    <t>Either public or Private University</t>
    <phoneticPr fontId="1"/>
  </si>
  <si>
    <t>D. Others</t>
    <phoneticPr fontId="1"/>
  </si>
  <si>
    <t>NGO/Private(non-profit)</t>
    <phoneticPr fontId="1"/>
  </si>
  <si>
    <t>NGO or non-profit organization</t>
    <phoneticPr fontId="1"/>
  </si>
  <si>
    <t>Self-employed</t>
    <phoneticPr fontId="1"/>
  </si>
  <si>
    <t>Freelancer (if you own a company, chose "Private")</t>
    <phoneticPr fontId="1"/>
  </si>
  <si>
    <t>Fresh Graduate</t>
    <phoneticPr fontId="1"/>
  </si>
  <si>
    <t>Just graduated or will Graduate soon from University and not working</t>
    <phoneticPr fontId="1"/>
  </si>
  <si>
    <t>Unemployed</t>
    <phoneticPr fontId="1"/>
  </si>
  <si>
    <t>Not working</t>
    <phoneticPr fontId="1"/>
  </si>
  <si>
    <t>Others</t>
    <phoneticPr fontId="1"/>
  </si>
  <si>
    <t>Any status not applying to all above</t>
    <phoneticPr fontId="1"/>
  </si>
  <si>
    <t>3-2. Questionnaire on Relationship with the Military / the Ministry of Defense</t>
    <phoneticPr fontId="1"/>
  </si>
  <si>
    <r>
      <t xml:space="preserve"> *Please mark with </t>
    </r>
    <r>
      <rPr>
        <sz val="10"/>
        <color theme="1"/>
        <rFont val="Segoe UI Symbol"/>
        <family val="3"/>
      </rPr>
      <t>✓</t>
    </r>
    <r>
      <rPr>
        <sz val="10"/>
        <color theme="1"/>
        <rFont val="Arial"/>
        <family val="2"/>
      </rPr>
      <t xml:space="preserve">  in the boxes below which best describes your affiliated organization's relationship with the Military.</t>
    </r>
    <phoneticPr fontId="1"/>
  </si>
  <si>
    <t>Yes</t>
    <phoneticPr fontId="1"/>
  </si>
  <si>
    <t>the Military, an active military personnel or a military personnel listed in the muster roll/military register</t>
    <phoneticPr fontId="1"/>
  </si>
  <si>
    <t>No</t>
    <phoneticPr fontId="1"/>
  </si>
  <si>
    <t>an organization affiliated with the Military, or a personnel who does not belong to the military at present but is listed in the muster roll/military register</t>
    <phoneticPr fontId="1"/>
  </si>
  <si>
    <t>the Department or the Ministry of Defense, an organization affiliated with the Ministry of Defense, or staff of the Ministry of Defense</t>
    <phoneticPr fontId="1"/>
  </si>
  <si>
    <t>a civilian organization but with military personnel or a military division within the organization</t>
    <phoneticPr fontId="1"/>
  </si>
  <si>
    <t>an organization which will be affiliated with or under the control of the Military in times of emergency as specified clearly in its organic law/law of establishment</t>
    <phoneticPr fontId="1"/>
  </si>
  <si>
    <t>3-3. Confirmation of the nomination by the applicant's present organization</t>
    <phoneticPr fontId="1"/>
  </si>
  <si>
    <t>I agree to nominate this person as qualified nominees to participate in the programs on behalf of our organization.</t>
    <phoneticPr fontId="1"/>
  </si>
  <si>
    <t>Date</t>
    <phoneticPr fontId="1"/>
  </si>
  <si>
    <t>Signature</t>
    <phoneticPr fontId="1"/>
  </si>
  <si>
    <t>*</t>
    <phoneticPr fontId="1"/>
  </si>
  <si>
    <t>This confirmation is necessary if the applicant's present organization is</t>
  </si>
  <si>
    <t xml:space="preserve"> the ministry / government institution or any higher education and TVET institution</t>
  </si>
  <si>
    <t>Confirmation by the organization in charge (if necessary)</t>
  </si>
  <si>
    <t>I have examined the documents in this form and found them true. Accordingly I agree to nominate this person(s) on behalf of our government.</t>
    <phoneticPr fontId="1"/>
  </si>
  <si>
    <t>4. Work Experience</t>
    <phoneticPr fontId="1"/>
  </si>
  <si>
    <t>Provide the information of your work experience following the most recent experience after graduating from higher education.
The first row (most recent one) will be filled automatically if 3-1 is correctly filled.
* In "To", please write the month and year of application to this program. 
  Ex.,If you applied for this program at the end of October in 2022, please choose October as month and 2022 as year.</t>
  </si>
  <si>
    <t>Department</t>
    <phoneticPr fontId="1"/>
  </si>
  <si>
    <t>Period of Working</t>
    <phoneticPr fontId="1"/>
  </si>
  <si>
    <t>From / To</t>
    <phoneticPr fontId="1"/>
  </si>
  <si>
    <t>Full /
Part Time</t>
    <phoneticPr fontId="1"/>
  </si>
  <si>
    <t>Type</t>
    <phoneticPr fontId="1"/>
  </si>
  <si>
    <t>*To</t>
    <phoneticPr fontId="1"/>
  </si>
  <si>
    <t>**For the type of organization, please choose from the followings:</t>
    <phoneticPr fontId="1"/>
  </si>
  <si>
    <t>B. Ministry / Government Institution</t>
    <phoneticPr fontId="1"/>
  </si>
  <si>
    <t>C. Higher Education and TVET (Technical and Vocational Education and Training) Institutions</t>
    <phoneticPr fontId="1"/>
  </si>
  <si>
    <t>D. Others (non-profit organization etc.)</t>
    <phoneticPr fontId="1"/>
  </si>
  <si>
    <t>*Please refer to Category of Organization on page 4 (3. Present Organization and Nomination)</t>
  </si>
  <si>
    <t>Total years of full-time job experience:</t>
    <phoneticPr fontId="1"/>
  </si>
  <si>
    <t>Total years of part-time job experience:</t>
    <phoneticPr fontId="1"/>
  </si>
  <si>
    <t>5. Declaration</t>
    <phoneticPr fontId="1"/>
  </si>
  <si>
    <t>I hereby declare to apply for the Master’s Degree and Internship Program of African Business Education Initiative for Youth (ABE Initiative)  with a full understanding of the “General Information”, especially the articles stipulated below:</t>
  </si>
  <si>
    <r>
      <rPr>
        <sz val="8"/>
        <color rgb="FF000000"/>
        <rFont val="Arial"/>
        <family val="2"/>
      </rPr>
      <t xml:space="preserve">(1)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
(2) OBJECTIVE OF THE PROGRAM
</t>
    </r>
    <r>
      <rPr>
        <sz val="8"/>
        <color rgb="FF000000"/>
        <rFont val="ＭＳ Ｐゴシック"/>
        <family val="3"/>
        <charset val="128"/>
      </rPr>
      <t>　</t>
    </r>
    <r>
      <rPr>
        <sz val="8"/>
        <color rgb="FF000000"/>
        <rFont val="Arial"/>
        <family val="2"/>
      </rPr>
      <t xml:space="preserve">When I am accepted for the Master’s Degree and Internship Program of African Business Education Initiative for Youth program, I agree
   2-1. with the objective of the program which is written in G.I.. Therefore, I will participate in observation tours of companies, summer internship, and post graduate internship as designated by JICA, and cooperate in questiionnaires while and after completing the program,
   2-2. that I am required to contribute to the development of my nation’s relationship with Japan after completing the Master’s course and Internships in Japan,
   2-3. that the objective of the program is not provision of employment in Japan upon completion of the program.
(3)  JICA’s GUIDELINES
</t>
    </r>
    <r>
      <rPr>
        <sz val="8"/>
        <color rgb="FF000000"/>
        <rFont val="ＭＳ Ｐゴシック"/>
        <family val="3"/>
        <charset val="128"/>
      </rPr>
      <t>【</t>
    </r>
    <r>
      <rPr>
        <sz val="8"/>
        <color rgb="FF000000"/>
        <rFont val="Arial"/>
        <family val="2"/>
      </rPr>
      <t>General Rules</t>
    </r>
    <r>
      <rPr>
        <sz val="8"/>
        <color rgb="FF000000"/>
        <rFont val="ＭＳ Ｐゴシック"/>
        <family val="3"/>
        <charset val="128"/>
      </rPr>
      <t xml:space="preserve">】
</t>
    </r>
    <r>
      <rPr>
        <sz val="8"/>
        <color rgb="FF000000"/>
        <rFont val="Arial"/>
        <family val="2"/>
      </rPr>
      <t>The candidates accepted applicants/ participants of KCCP are required
(1)to understand that it is mandatory for participants to physically come to Japan for participateing in this program at the date designated by JICA,
(2)not to change the air ticket (and flight class and flight schedule arranged by JICA) and lodging by the participants themselves on their own,
(3)not to change course subjects or extend the course period,
(4)to understand that inviting your participant's family members is not recommended before your stay in Japan has passed more than 6 months in Japan,
(5)to return to your their home country on the designated flight by JICA, when you they finish the program/course or when it is deemed impossible to finish the program within your the program period, or when the participant is not successful with regular course examination in the case the participants enters the program as a research student,
(6)to carry out such instructions and abide by such conditions as may be stipulated by both the nominating Government and the Japanese Government in respect of the course,
(7)to observe the rules and regulations of the program implemented by the partners who provide for the program or establishments,
(8)not to engage in political activities, or in any form of employment for profit,
(9)to discontinue the program, should the participant violate the Japanese laws or JICA's regulations, or the participants commit illegal or immoral conduct, or get become critically ill or seriously injured and is considered unable to continue the course. The participants shall be responsible for paying any cost for treatment of the said health conditions except for the medical care expense described in the table of "5. Expenses NOT to be borne by JICA,</t>
    </r>
    <r>
      <rPr>
        <sz val="8"/>
        <color rgb="FF000000"/>
        <rFont val="ＭＳ Ｐゴシック"/>
        <family val="3"/>
        <charset val="128"/>
      </rPr>
      <t xml:space="preserve">”
</t>
    </r>
    <r>
      <rPr>
        <sz val="8"/>
        <color rgb="FF000000"/>
        <rFont val="Arial"/>
        <family val="2"/>
      </rPr>
      <t>(10)to return the total amount or a part of the expenditure for the KCCP depending on the severity of such violation, should the participants violate the laws and ordinances, 
(11)not to drive a car or motorbike, regardless of an international driving license possessed,
(12)to observe the rules and regulations at the place of the participants' accommodation, 
(13)to refund allowances or other benefits paid by JICA in the case of a change in schedule,
(14)to accept that the Government of Japan will examine applicants who belong to the military or other military-related organizations and/or who are enlisted in the military, taking into consideration of their duties, positions in the organization and other relevant information in a comprehensive manner to be consistent with the Development Cooperation Charter of Japan,
(15)to submit a Health Certificate in JICA's format at the participant's expense. The certificate must be the results of a health check-up at the time of the participant applying to the university entrance examinations (within 6 months before arrival in Japan), 
(16)to accept to submit a second Health Certificate in JICA's format if the participant will not be able to arrive within 6 months from the date of  his/her first medical examination. The cost of the Health Certificate will be borne by JICA only if the delay is not due to  the participant</t>
    </r>
    <r>
      <rPr>
        <sz val="8"/>
        <color rgb="FF000000"/>
        <rFont val="ＭＳ Ｐゴシック"/>
        <family val="3"/>
        <charset val="128"/>
      </rPr>
      <t>’</t>
    </r>
    <r>
      <rPr>
        <sz val="8"/>
        <color rgb="FF000000"/>
        <rFont val="Arial"/>
        <family val="2"/>
      </rPr>
      <t xml:space="preserve">s personal reasons,
(17)to be in good health to participate physically in the program. In order to reduce the risk of worsening symptoms associated with respiratory tract infection, please be honest when declaring "Medical History" prepared in the "Application Form Annex,"
(18)not to be receiving nor planning to receive another scholarship during the program,
(19)to understand not to make other applications for different JICA training courses at the same time, and
(20)to understand that the maximum duration of </t>
    </r>
    <r>
      <rPr>
        <sz val="8"/>
        <color rgb="FF000000"/>
        <rFont val="ＭＳ Ｐゴシック"/>
        <family val="3"/>
        <charset val="128"/>
      </rPr>
      <t>“</t>
    </r>
    <r>
      <rPr>
        <sz val="8"/>
        <color rgb="FF000000"/>
        <rFont val="Arial"/>
        <family val="2"/>
      </rPr>
      <t>Overseas research</t>
    </r>
    <r>
      <rPr>
        <sz val="8"/>
        <color rgb="FF000000"/>
        <rFont val="ＭＳ Ｐゴシック"/>
        <family val="3"/>
        <charset val="128"/>
      </rPr>
      <t>”</t>
    </r>
    <r>
      <rPr>
        <sz val="8"/>
        <color rgb="FF000000"/>
        <rFont val="Arial"/>
        <family val="2"/>
      </rPr>
      <t xml:space="preserve"> and </t>
    </r>
    <r>
      <rPr>
        <sz val="8"/>
        <color rgb="FF000000"/>
        <rFont val="ＭＳ Ｐゴシック"/>
        <family val="3"/>
        <charset val="128"/>
      </rPr>
      <t>“</t>
    </r>
    <r>
      <rPr>
        <sz val="8"/>
        <color rgb="FF000000"/>
        <rFont val="Arial"/>
        <family val="2"/>
      </rPr>
      <t>Temporary Leave (leaving Japan for private purpose) is 60 days, in principle.</t>
    </r>
  </si>
  <si>
    <r>
      <rPr>
        <sz val="8"/>
        <rFont val="ＭＳ Ｐゴシック"/>
        <family val="3"/>
        <charset val="128"/>
      </rPr>
      <t>【</t>
    </r>
    <r>
      <rPr>
        <sz val="8"/>
        <rFont val="Arial"/>
        <family val="3"/>
      </rPr>
      <t>Privacy Policy</t>
    </r>
    <r>
      <rPr>
        <sz val="8"/>
        <rFont val="ＭＳ Ｐゴシック"/>
        <family val="3"/>
        <charset val="128"/>
      </rPr>
      <t>】</t>
    </r>
    <r>
      <rPr>
        <sz val="8"/>
        <rFont val="Arial"/>
        <family val="3"/>
      </rPr>
      <t xml:space="preserve">
The participants/applicants are requested to understand Privacy Policy of JICA as follows.
(1) Scope of Use
Personal information specified in this form will be stored, used, or analyzed by JICA only within the scope of conducting and supervising JICA’s technical training(long-term) (selection, coordination, travel and life support of the participants in Japan) which is stipulated in Article 40, Paragraph 3 of the Japan International Cooperation Agency Organization Regulations. The personal information contains also medical history information and health certificate.
JICA will provide the personal information to the universities that the applicants wish to enroll.
Once the candidate is accepted by a university, JICA will make a contract for the implementation of the program with that university. 
JICA will not use the acquired personal information for purposes other than the above.
JICA will take safety management measures for the acquired personal information and manage it appropriately in accordance with the privacy policy and internal rules.
(2) Provision of acquired personal information to a third party
JICA shall never provide personal information to third parties except as required by law.
However, in the following cases, we will provide personal information and will take the following measures.
(a) In the case of contracted universities for the implementation of the program
The use of the personal information is limited to the scope of the commissioned tasks (implementation of the program) and JICA will request the commissioned party to take safety management measures and manage it appropriately, and will confirm the implementation status.</t>
    </r>
    <phoneticPr fontId="1"/>
  </si>
  <si>
    <t xml:space="preserve">(b) In the case of uncontracted universities for the purpose of admission screening
The use of the personal information is limited to the admission screening of the applicants by universities (career, academic background, research plan, medical history information and medical certificate), and JICA will notify the applicants of the name of the universities to which the information is provided and the privacy policy of the universities at the time of its provision	</t>
    <phoneticPr fontId="1"/>
  </si>
  <si>
    <r>
      <rPr>
        <sz val="8"/>
        <color rgb="FF000000"/>
        <rFont val="ＭＳ Ｐゴシック"/>
        <family val="3"/>
        <charset val="128"/>
      </rPr>
      <t>【</t>
    </r>
    <r>
      <rPr>
        <sz val="8"/>
        <color rgb="FF000000"/>
        <rFont val="Arial"/>
        <family val="2"/>
      </rPr>
      <t>Security Notice</t>
    </r>
    <r>
      <rPr>
        <sz val="8"/>
        <color rgb="FF000000"/>
        <rFont val="ＭＳ Ｐゴシック"/>
        <family val="3"/>
        <charset val="128"/>
      </rPr>
      <t xml:space="preserve">】
</t>
    </r>
    <r>
      <rPr>
        <sz val="8"/>
        <color rgb="FF000000"/>
        <rFont val="Arial"/>
        <family val="2"/>
      </rPr>
      <t xml:space="preserve">JICA takes any measures required to prevent leakage, loss, or destruction of acquired information, and to otherwise properly manage such information.
*Information Security Policy of JICA in relation to Personal Information Protection
</t>
    </r>
    <r>
      <rPr>
        <sz val="8"/>
        <color rgb="FF000000"/>
        <rFont val="Segoe UI Symbol"/>
        <family val="2"/>
      </rPr>
      <t>■</t>
    </r>
    <r>
      <rPr>
        <sz val="8"/>
        <color rgb="FF000000"/>
        <rFont val="Arial"/>
        <family val="2"/>
      </rPr>
      <t xml:space="preserve"> JICA will properly and safely manage personal information collected through Application Forms in accordance with JICA’s Privacy Policy and the relevant laws of Japan concerning protection of personal information and take protection measures to prevent divulgation, loss or damages of such personal information. 
</t>
    </r>
    <r>
      <rPr>
        <sz val="8"/>
        <color rgb="FF000000"/>
        <rFont val="Segoe UI Symbol"/>
        <family val="2"/>
      </rPr>
      <t>■</t>
    </r>
    <r>
      <rPr>
        <sz val="8"/>
        <color rgb="FF000000"/>
        <rFont val="Arial"/>
        <family val="2"/>
      </rPr>
      <t xml:space="preserve"> Unless otherwise obtained approval from the Applicant him/herself or there are valid reasons such as disclosure under the laws and ordinances, etc. and except for the reasons 1-3 below, JICA will neither provide nor disclose personal information to any third party. JICA will use personal information provided only for the purposes in 1-3 below and will not use the information for any purposes other than those described in 1-3 below without prior approval of the Applicant him/herself.
1. To provide the KCCP to Participants.
2. To provide the KCCP to Participants under the Citizens’ Cooperation Activities.
3. In addition to 1 and 2 above, if the government of Japan or JICA determines it necessary in technical cooperation.
</t>
    </r>
    <r>
      <rPr>
        <sz val="8"/>
        <color rgb="FF000000"/>
        <rFont val="MS UI Gothic"/>
        <family val="3"/>
        <charset val="128"/>
      </rPr>
      <t>※</t>
    </r>
    <r>
      <rPr>
        <sz val="8"/>
        <color rgb="FF000000"/>
        <rFont val="Arial"/>
        <family val="2"/>
      </rPr>
      <t xml:space="preserve">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																				
</t>
    </r>
    <r>
      <rPr>
        <sz val="8"/>
        <color rgb="FF000000"/>
        <rFont val="ＭＳ Ｐゴシック"/>
        <family val="3"/>
        <charset val="128"/>
      </rPr>
      <t>【</t>
    </r>
    <r>
      <rPr>
        <sz val="8"/>
        <color rgb="FF000000"/>
        <rFont val="Arial"/>
        <family val="2"/>
      </rPr>
      <t>Copyright Policy</t>
    </r>
    <r>
      <rPr>
        <sz val="8"/>
        <color rgb="FF000000"/>
        <rFont val="ＭＳ Ｐゴシック"/>
        <family val="3"/>
        <charset val="128"/>
      </rPr>
      <t xml:space="preserve">】
</t>
    </r>
    <r>
      <rPr>
        <sz val="8"/>
        <color rgb="FF000000"/>
        <rFont val="Arial"/>
        <family val="2"/>
      </rPr>
      <t xml:space="preserve">The participants are requested to comply with the following; 
1. The participants shall use all the documents provided for the KCCP (including texts, materials, etc.), within the scope approved by each copyright holder. 
If the participants apply to online the KCCP, the participants shall also comply with terms of use of copyrighted works for the online KCCP that are shown on the JICA website.
(https://www.jica.go.jp/english/our_work/types_of_assistance/tech/acceptance/training/index.html)
2. All the documents for the KCCP (including reports, action plans, presentations, etc.) shall be prepared by the participants themselves in principle. If the participants use a third party’s work (reproduction, photograph, illustration, map, figures, etc.), which is protected under the laws and regulations in the participants’ country or copyright-related multinational agreements, the participants shall obtain a license to use the work within the scope approved by the copyright holder.
3. The participants shall agree that JICA may use the documents prepared by the participants (including but not limited to reproduction, public transmission, distribution and modification) for other programs conducted by JICA (for example, as reference for other KCCP courses and project formulation).
</t>
    </r>
    <r>
      <rPr>
        <sz val="8"/>
        <color rgb="FF000000"/>
        <rFont val="ＭＳ Ｐゴシック"/>
        <family val="3"/>
        <charset val="128"/>
      </rPr>
      <t>【</t>
    </r>
    <r>
      <rPr>
        <sz val="8"/>
        <color rgb="FF000000"/>
        <rFont val="Arial"/>
        <family val="2"/>
      </rPr>
      <t>Compliance Policy</t>
    </r>
    <r>
      <rPr>
        <sz val="8"/>
        <color rgb="FF000000"/>
        <rFont val="ＭＳ Ｐゴシック"/>
        <family val="3"/>
        <charset val="128"/>
      </rPr>
      <t>】</t>
    </r>
    <r>
      <rPr>
        <sz val="8"/>
        <color rgb="FF000000"/>
        <rFont val="Arial"/>
        <family val="2"/>
      </rPr>
      <t xml:space="preserve"> 
JICA shall improve the transparency and fairness of its operations and financial activities in order to secure public trust. 
JICA shall contribute to the sound development of the international economic community through development assistance in order to secure the trust of the international community. 
JICA shall meet the needs of developing regions and swiftly and flexibly provide quality service. 
JICA shall consider natural and social environments when conducting its operations. 
JICA shall communicate well with various levels of society and maintain an organizational culture of transparency. 
</t>
    </r>
    <r>
      <rPr>
        <sz val="8"/>
        <color rgb="FF000000"/>
        <rFont val="ＭＳ Ｐゴシック"/>
        <family val="3"/>
        <charset val="128"/>
      </rPr>
      <t>　　　</t>
    </r>
    <r>
      <rPr>
        <sz val="8"/>
        <color rgb="FF000000"/>
        <rFont val="Arial"/>
        <family val="2"/>
      </rPr>
      <t xml:space="preserve">*Please refer to JICA website below regarding the detailed JICA’s Compliance. 
 https://www.jica.go.jp/english/our_work/compliance/index.html </t>
    </r>
  </si>
  <si>
    <t xml:space="preserve">【Portrait Right Policy】
During the implementation period of KCCP, JICA (including hired photographer and program implementing partners) will shoot photographs and video footage mainly for the following purposes:
・ Use on the website or in SNS administrated/operated by JICA,
・ Use in JICA publications (public relations magazines, annual reports, journals, etc.) in printed or electronic form,
*Photos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need to agree to grant the participants themselves portrait right license to JICA, and has absolutely no problem in participating in KCCP. JICA respects the intention of each participant. </t>
    <phoneticPr fontId="1"/>
  </si>
  <si>
    <r>
      <rPr>
        <sz val="8"/>
        <color theme="1"/>
        <rFont val="ＭＳ Ｐゴシック"/>
        <family val="3"/>
        <charset val="128"/>
      </rPr>
      <t>・</t>
    </r>
    <r>
      <rPr>
        <sz val="8"/>
        <color theme="1"/>
        <rFont val="Arial"/>
        <family val="2"/>
      </rPr>
      <t xml:space="preserve">I understand and fully agree to the following terms and conditions set forth above.
</t>
    </r>
    <r>
      <rPr>
        <sz val="8"/>
        <color theme="1"/>
        <rFont val="ＭＳ Ｐゴシック"/>
        <family val="3"/>
        <charset val="128"/>
      </rPr>
      <t>・</t>
    </r>
    <r>
      <rPr>
        <sz val="8"/>
        <color theme="1"/>
        <rFont val="Arial"/>
        <family val="2"/>
      </rPr>
      <t xml:space="preserve">I will be subject to any penalties imposed as a consequence of my failure to abide by the above terms and conditions.
</t>
    </r>
    <r>
      <rPr>
        <sz val="8"/>
        <color theme="1"/>
        <rFont val="ＭＳ Ｐゴシック"/>
        <family val="3"/>
        <charset val="128"/>
      </rPr>
      <t>・</t>
    </r>
    <r>
      <rPr>
        <sz val="8"/>
        <color theme="1"/>
        <rFont val="Arial"/>
        <family val="2"/>
      </rPr>
      <t xml:space="preserve">I understand the intention of JICA on “Portrait Right Policy” mentioned above, and my intention for usage/publication of photographs and videos including the portrait of myself by JICA for the purpose above is as follows:
   </t>
    </r>
    <r>
      <rPr>
        <sz val="8"/>
        <color theme="1"/>
        <rFont val="ＭＳ Ｐゴシック"/>
        <family val="3"/>
        <charset val="128"/>
      </rPr>
      <t>□</t>
    </r>
    <r>
      <rPr>
        <sz val="8"/>
        <color theme="1"/>
        <rFont val="Arial"/>
        <family val="2"/>
      </rPr>
      <t xml:space="preserve"> Agree  </t>
    </r>
    <r>
      <rPr>
        <sz val="8"/>
        <color theme="1"/>
        <rFont val="ＭＳ Ｐゴシック"/>
        <family val="3"/>
        <charset val="128"/>
      </rPr>
      <t>／　□</t>
    </r>
    <r>
      <rPr>
        <sz val="8"/>
        <color theme="1"/>
        <rFont val="Arial"/>
        <family val="2"/>
      </rPr>
      <t xml:space="preserve"> Disagree  
</t>
    </r>
    <r>
      <rPr>
        <sz val="8"/>
        <color theme="1"/>
        <rFont val="ＭＳ Ｐゴシック"/>
        <family val="3"/>
        <charset val="128"/>
      </rPr>
      <t>・</t>
    </r>
    <r>
      <rPr>
        <sz val="8"/>
        <color theme="1"/>
        <rFont val="Arial"/>
        <family val="2"/>
      </rPr>
      <t>I certify that the statements I made in this form are true, complete and correct to the best of my knowledge and belief.</t>
    </r>
    <phoneticPr fontId="1"/>
  </si>
  <si>
    <r>
      <t>By Applicant</t>
    </r>
    <r>
      <rPr>
        <sz val="8"/>
        <color theme="1"/>
        <rFont val="ＭＳ Ｐゴシック"/>
        <family val="3"/>
        <charset val="128"/>
      </rPr>
      <t>　　</t>
    </r>
    <phoneticPr fontId="1"/>
  </si>
  <si>
    <t>Name of Applicant:</t>
    <phoneticPr fontId="1"/>
  </si>
  <si>
    <t xml:space="preserve">Signature: </t>
    <phoneticPr fontId="1"/>
  </si>
  <si>
    <t>DATE (Day / Month / Year):                             /                             /</t>
    <phoneticPr fontId="1"/>
  </si>
  <si>
    <t>Check List</t>
    <phoneticPr fontId="1"/>
  </si>
  <si>
    <t>Please check the following BEFORE printing</t>
    <phoneticPr fontId="1"/>
  </si>
  <si>
    <t>Page</t>
    <phoneticPr fontId="1"/>
  </si>
  <si>
    <t>Check Point</t>
    <phoneticPr fontId="1"/>
  </si>
  <si>
    <t>Applicant</t>
    <phoneticPr fontId="1"/>
  </si>
  <si>
    <t>JICA</t>
    <phoneticPr fontId="1"/>
  </si>
  <si>
    <t>Is the full name written as shown on the Passport? (Correct spelling etc.)
(National ID is acceptable if the applicant does not own a Passport)</t>
    <phoneticPr fontId="1"/>
  </si>
  <si>
    <t>Is the date of birth same as on the Passport or ID?</t>
    <phoneticPr fontId="1"/>
  </si>
  <si>
    <t>Is your age between 22 to 39? (if not, check qualified age at JICA overseas office in charge of your country)</t>
    <phoneticPr fontId="1"/>
  </si>
  <si>
    <t>Are the name of supervisors chosen from the professor list in the University Information?</t>
    <phoneticPr fontId="1"/>
  </si>
  <si>
    <t>Did you check the deadline of Submission Period of Application Documents to the University?
Please note that some universities have earlier application deadlines and are not applicable for the Pre-Matching Selection.</t>
    <phoneticPr fontId="1"/>
  </si>
  <si>
    <t>Does the schooling years correspond to the years specified in University Diploma and Academic Transcript?</t>
    <phoneticPr fontId="1"/>
  </si>
  <si>
    <t>Is the name of the degree same as in the "University Diploma" and "Academic Transcript"?</t>
    <phoneticPr fontId="1"/>
  </si>
  <si>
    <t>Is the total schooling years over minimum academic years for Bachelor's degree?   your total schooling years-&gt;</t>
  </si>
  <si>
    <t>If the schooling years do not match with the regular academic period, is it explained in the Remarks column?</t>
  </si>
  <si>
    <t>Is the applicant applying for any scholarship other than the ABE Initiative Program?</t>
    <phoneticPr fontId="1"/>
  </si>
  <si>
    <t>Is the name of organization, department, and position correctly mentioned? (No abbreviation is allowed)</t>
    <phoneticPr fontId="1"/>
  </si>
  <si>
    <t>Is your present organization not related to the Military / the Ministry of Defense?</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</si>
  <si>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</si>
  <si>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Annex. 2
Details of Current and Previous Work Experience, Research Plan and Career Plan after Graduation</t>
    <phoneticPr fontId="1"/>
  </si>
  <si>
    <t>Are details of your current and pervious work experience written within 150 words each?</t>
    <phoneticPr fontId="1"/>
  </si>
  <si>
    <t>Is the research plan written with more than 700 words in accordance with Rules of Outline of Research Plan as instructed in Annex. 2 Research Plan?
(Extreme lack of words may not be accepted)</t>
  </si>
  <si>
    <t>Is the research plan written with the "Title", "Introduction", "Objective" and "Conclusion", respectively followed Rules of Outline of Research Plan as instructed in Annex. 2 Research Plan?</t>
  </si>
  <si>
    <t>Is your career plan after graduation written within 400-500 words?</t>
  </si>
  <si>
    <t>All</t>
    <phoneticPr fontId="1"/>
  </si>
  <si>
    <t>Are all the Yellow columns (MANDATORY) filled?</t>
    <phoneticPr fontId="1"/>
  </si>
  <si>
    <r>
      <t xml:space="preserve">Please check the following </t>
    </r>
    <r>
      <rPr>
        <sz val="10"/>
        <color rgb="FFFF0000"/>
        <rFont val="Arial"/>
        <family val="2"/>
      </rPr>
      <t>AFTER</t>
    </r>
    <r>
      <rPr>
        <sz val="10"/>
        <color theme="1"/>
        <rFont val="Arial"/>
        <family val="2"/>
      </rPr>
      <t xml:space="preserve"> printing</t>
    </r>
    <phoneticPr fontId="1"/>
  </si>
  <si>
    <t>Is there an official stamp/signature of present organization?</t>
    <phoneticPr fontId="1"/>
  </si>
  <si>
    <t>In the Declaration Form, is the signed date within the application period?</t>
    <phoneticPr fontId="1"/>
  </si>
  <si>
    <t>University Diploma</t>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</si>
  <si>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</si>
  <si>
    <t>Is the name and date of birth as shown on the Passport or ID? If not, please describe the reason in the letter.</t>
    <phoneticPr fontId="1"/>
  </si>
  <si>
    <t>If not written in English, is the official English translation attached?</t>
    <phoneticPr fontId="1"/>
  </si>
  <si>
    <t>Academic Transcript</t>
  </si>
  <si>
    <t>Is the notary seal affixed to Academic Transcript for all the grades earned in the university?</t>
    <phoneticPr fontId="1"/>
  </si>
  <si>
    <t>If not written in English, is the official English translation attached?</t>
  </si>
  <si>
    <t>Copy of Passport(ID)</t>
    <phoneticPr fontId="1"/>
  </si>
  <si>
    <t>Is the copy of valid Passport (or National ID) attached?</t>
    <phoneticPr fontId="1"/>
  </si>
  <si>
    <t>ID Photo</t>
    <phoneticPr fontId="1"/>
  </si>
  <si>
    <t>Is the applicant's photo (4cm × 3cm) attached on Page 1 of Application Form?</t>
    <phoneticPr fontId="1"/>
  </si>
  <si>
    <t>Physician's  Certificate</t>
    <phoneticPr fontId="1"/>
  </si>
  <si>
    <t>If yes in Annex.3(a), is the Physician's Certificate (written in English) attached? The letter should describe current status of the applicant's illness and has a consent for an applicant to join the program healthy.</t>
  </si>
  <si>
    <r>
      <t xml:space="preserve">Please check the following </t>
    </r>
    <r>
      <rPr>
        <sz val="10"/>
        <color rgb="FFFF0000"/>
        <rFont val="Arial"/>
        <family val="2"/>
      </rPr>
      <t>BEFORE</t>
    </r>
    <r>
      <rPr>
        <sz val="10"/>
        <color theme="1"/>
        <rFont val="Arial"/>
        <family val="2"/>
      </rPr>
      <t xml:space="preserve"> submission</t>
    </r>
    <phoneticPr fontId="1"/>
  </si>
  <si>
    <r>
      <t xml:space="preserve">Are all documents and attachments attached/submitted? 
</t>
    </r>
    <r>
      <rPr>
        <sz val="8"/>
        <color rgb="FF000000"/>
        <rFont val="ＭＳ ゴシック"/>
        <family val="3"/>
        <charset val="128"/>
      </rPr>
      <t>・</t>
    </r>
    <r>
      <rPr>
        <sz val="8"/>
        <color rgb="FF000000"/>
        <rFont val="Arial"/>
        <family val="2"/>
      </rPr>
      <t>Application Form,</t>
    </r>
    <r>
      <rPr>
        <sz val="8"/>
        <color rgb="FF000000"/>
        <rFont val="ＭＳ ゴシック"/>
        <family val="3"/>
        <charset val="128"/>
      </rPr>
      <t>　</t>
    </r>
    <r>
      <rPr>
        <sz val="8"/>
        <color rgb="FF000000"/>
        <rFont val="Arial"/>
        <family val="3"/>
      </rPr>
      <t xml:space="preserve">
</t>
    </r>
    <r>
      <rPr>
        <sz val="8"/>
        <color rgb="FF000000"/>
        <rFont val="ＭＳ ゴシック"/>
        <family val="3"/>
        <charset val="128"/>
      </rPr>
      <t>・</t>
    </r>
    <r>
      <rPr>
        <sz val="8"/>
        <color rgb="FF000000"/>
        <rFont val="Arial"/>
        <family val="2"/>
      </rPr>
      <t xml:space="preserve">Annex1(Declaration of desired universities),
</t>
    </r>
    <r>
      <rPr>
        <sz val="8"/>
        <color rgb="FF000000"/>
        <rFont val="ＭＳ ゴシック"/>
        <family val="3"/>
        <charset val="128"/>
      </rPr>
      <t>・</t>
    </r>
    <r>
      <rPr>
        <sz val="8"/>
        <color rgb="FF000000"/>
        <rFont val="Arial"/>
        <family val="2"/>
      </rPr>
      <t xml:space="preserve">Annex2 (Research Plan and Career Plan, Current and Previous Work Experience),
</t>
    </r>
    <r>
      <rPr>
        <sz val="8"/>
        <color rgb="FF000000"/>
        <rFont val="ＭＳ ゴシック"/>
        <family val="3"/>
        <charset val="128"/>
      </rPr>
      <t>・</t>
    </r>
    <r>
      <rPr>
        <sz val="8"/>
        <color rgb="FF000000"/>
        <rFont val="Arial"/>
        <family val="2"/>
      </rPr>
      <t xml:space="preserve">Annex3 (Medical History)
</t>
    </r>
    <r>
      <rPr>
        <sz val="8"/>
        <color rgb="FF000000"/>
        <rFont val="ＭＳ ゴシック"/>
        <family val="3"/>
        <charset val="128"/>
      </rPr>
      <t>・</t>
    </r>
    <r>
      <rPr>
        <sz val="8"/>
        <color rgb="FF000000"/>
        <rFont val="Arial"/>
        <family val="2"/>
      </rPr>
      <t xml:space="preserve">University Diploma (and Official English translation if the documents are issued other than English), 
</t>
    </r>
    <r>
      <rPr>
        <sz val="8"/>
        <color rgb="FF000000"/>
        <rFont val="ＭＳ ゴシック"/>
        <family val="3"/>
        <charset val="128"/>
      </rPr>
      <t>・</t>
    </r>
    <r>
      <rPr>
        <sz val="8"/>
        <color rgb="FF000000"/>
        <rFont val="Arial"/>
        <family val="2"/>
      </rPr>
      <t xml:space="preserve">Academic Transcript (and Official English translation if the documents are issued other than English), 
</t>
    </r>
    <r>
      <rPr>
        <sz val="8"/>
        <color rgb="FF000000"/>
        <rFont val="ＭＳ ゴシック"/>
        <family val="3"/>
        <charset val="128"/>
      </rPr>
      <t>・</t>
    </r>
    <r>
      <rPr>
        <sz val="8"/>
        <color rgb="FF000000"/>
        <rFont val="Arial"/>
        <family val="2"/>
      </rPr>
      <t xml:space="preserve">Copy of Passport/ID with photo (and English translation if necessary), 
</t>
    </r>
    <r>
      <rPr>
        <sz val="8"/>
        <color rgb="FF000000"/>
        <rFont val="ＭＳ ゴシック"/>
        <family val="3"/>
        <charset val="128"/>
      </rPr>
      <t>・</t>
    </r>
    <r>
      <rPr>
        <sz val="8"/>
        <color rgb="FF000000"/>
        <rFont val="Arial"/>
        <family val="2"/>
      </rPr>
      <t xml:space="preserve">2 ID Photos(4 cm×3 cm) pasted on application form (Original and copy)
</t>
    </r>
    <r>
      <rPr>
        <sz val="8"/>
        <color rgb="FF000000"/>
        <rFont val="ＭＳ ゴシック"/>
        <family val="3"/>
        <charset val="128"/>
      </rPr>
      <t>・</t>
    </r>
    <r>
      <rPr>
        <sz val="8"/>
        <color rgb="FF000000"/>
        <rFont val="Arial"/>
        <family val="2"/>
      </rPr>
      <t xml:space="preserve">Physician's Certificate (If required after answering questions in the Medical History),
</t>
    </r>
    <r>
      <rPr>
        <sz val="8"/>
        <color rgb="FF000000"/>
        <rFont val="ＭＳ ゴシック"/>
        <family val="3"/>
        <charset val="128"/>
      </rPr>
      <t>・</t>
    </r>
    <r>
      <rPr>
        <sz val="8"/>
        <color rgb="FF000000"/>
        <rFont val="Arial"/>
        <family val="2"/>
      </rPr>
      <t xml:space="preserve">Photocopy of official English Proficiency Certificate as required by the desired university.
 </t>
    </r>
    <r>
      <rPr>
        <sz val="8"/>
        <color rgb="FF000000"/>
        <rFont val="ＭＳ Ｐゴシック"/>
        <family val="2"/>
        <charset val="128"/>
      </rPr>
      <t>・</t>
    </r>
    <r>
      <rPr>
        <sz val="8"/>
        <color rgb="FF000000"/>
        <rFont val="Arial"/>
        <family val="2"/>
      </rPr>
      <t xml:space="preserve">A Master's degree thesis (if you already have a Master's degree)
</t>
    </r>
    <phoneticPr fontId="1"/>
  </si>
  <si>
    <r>
      <t>Master's Degree and Internship Program of African Business Education Initiative for Youth</t>
    </r>
    <r>
      <rPr>
        <b/>
        <sz val="11"/>
        <rFont val="ＭＳ Ｐゴシック"/>
        <family val="3"/>
        <charset val="128"/>
      </rPr>
      <t>　
（</t>
    </r>
    <r>
      <rPr>
        <b/>
        <sz val="11"/>
        <rFont val="Arial"/>
        <family val="2"/>
      </rPr>
      <t>ABE Initiative)</t>
    </r>
    <phoneticPr fontId="1"/>
  </si>
  <si>
    <r>
      <t xml:space="preserve">Instruction
</t>
    </r>
    <r>
      <rPr>
        <sz val="10"/>
        <color theme="1"/>
        <rFont val="Arial"/>
        <family val="2"/>
      </rPr>
      <t>1. Handwritten form is NOT acceptable
2. Fill in the form in English
3. It is a MUST to fill all the YELLOW columns (Please write "N/A" if not applicable)
4. Write proper nouns in full without abbreviation
5. Check your application form using the check list at the bottom of this application form</t>
    </r>
    <phoneticPr fontId="1"/>
  </si>
  <si>
    <t>Annex 1. Declaration of Desired University Placement</t>
  </si>
  <si>
    <r>
      <rPr>
        <sz val="10"/>
        <color rgb="FF000000"/>
        <rFont val="Arial"/>
        <family val="2"/>
      </rPr>
      <t>All applicants are required to specify first, second and third choice of desired universities by reference to 'University Information for the Applicants'.</t>
    </r>
    <r>
      <rPr>
        <sz val="10"/>
        <color rgb="FF000000"/>
        <rFont val="ＭＳ Ｐゴシック"/>
        <family val="3"/>
        <charset val="128"/>
      </rPr>
      <t>　</t>
    </r>
    <r>
      <rPr>
        <sz val="10"/>
        <color rgb="FFFF0000"/>
        <rFont val="Arial"/>
        <family val="2"/>
      </rPr>
      <t>All applicants can select up to three choices of their desired universities.</t>
    </r>
  </si>
  <si>
    <t>Universities Without Pre-matching (3rd Selection)</t>
    <phoneticPr fontId="1"/>
  </si>
  <si>
    <t>Priority</t>
    <phoneticPr fontId="1"/>
  </si>
  <si>
    <t>Course Code</t>
    <phoneticPr fontId="1"/>
  </si>
  <si>
    <t>Name of Selected University and Graduate School</t>
    <phoneticPr fontId="1"/>
  </si>
  <si>
    <t>Graduate School</t>
    <phoneticPr fontId="1"/>
  </si>
  <si>
    <t>Course / Program / Degree</t>
    <phoneticPr fontId="1"/>
  </si>
  <si>
    <t>Necessity to choose supervisor of choice</t>
    <phoneticPr fontId="1"/>
  </si>
  <si>
    <t>Supervisor of choice</t>
    <phoneticPr fontId="1"/>
  </si>
  <si>
    <r>
      <t>*Regarding 'Supervisor of choice', please fill in if your desired university requires you to choose a supervisor</t>
    </r>
    <r>
      <rPr>
        <b/>
        <sz val="10"/>
        <color theme="1"/>
        <rFont val="ＭＳ Ｐゴシック"/>
        <family val="2"/>
        <charset val="128"/>
      </rPr>
      <t xml:space="preserve">.
</t>
    </r>
    <r>
      <rPr>
        <b/>
        <sz val="10"/>
        <color theme="1"/>
        <rFont val="Arial"/>
        <family val="2"/>
      </rPr>
      <t xml:space="preserve">If not necessary, write 'N/A' in the 'Supervisor of choice'.
Please check the University Information for more details. </t>
    </r>
    <phoneticPr fontId="1"/>
  </si>
  <si>
    <t>[IMPORTANT] JICA will provide your desired university with your personal information (educational background, career, health condition, health certificate, etc.) necessary for selection. For the privacy policy of each university, check the description on the university website.</t>
    <phoneticPr fontId="1"/>
  </si>
  <si>
    <t>Medical History</t>
    <phoneticPr fontId="1"/>
  </si>
  <si>
    <t>1. Present Medical Status</t>
    <phoneticPr fontId="1"/>
  </si>
  <si>
    <t>a) Do you currently use any medicine or have regular medical checkup by a physician for your illness?</t>
    <phoneticPr fontId="1"/>
  </si>
  <si>
    <t>Name of illness, and condition</t>
    <phoneticPr fontId="1"/>
  </si>
  <si>
    <t>Name of medicine</t>
    <phoneticPr fontId="1"/>
  </si>
  <si>
    <t>If yes, please attach your physician's certificate (preferably, written in English) that describes current status of your illness and confirms that participation to the program(physically coming to Japan) is not a problem.</t>
  </si>
  <si>
    <t>b) Are you pregnant? Noted: Answer does not affect the selection of candidates.</t>
    <phoneticPr fontId="1"/>
  </si>
  <si>
    <t>Months of pregnancy</t>
    <phoneticPr fontId="1"/>
  </si>
  <si>
    <t>Expected date of delivery</t>
    <phoneticPr fontId="1"/>
  </si>
  <si>
    <t>c) Are you allegic to any medication or food?</t>
    <phoneticPr fontId="1"/>
  </si>
  <si>
    <t>if yes, please specify</t>
  </si>
  <si>
    <t>d) Have you ever had any sleeping, eating or other disorders?</t>
    <phoneticPr fontId="1"/>
  </si>
  <si>
    <t>e) Please indicate any needs arising from disabilities that might necessitate additional support or facilities.</t>
    <phoneticPr fontId="1"/>
  </si>
  <si>
    <t>NOTES: Disability does not lead to exclusion of persons with disability from the program. However, upon the situation, you may be directly inquired by the JICA official in charge for a more detailed account of your condition.</t>
    <phoneticPr fontId="1"/>
  </si>
  <si>
    <t>2. Past Medical History</t>
    <phoneticPr fontId="1"/>
  </si>
  <si>
    <t>a) Have you had any significant or serious illness?</t>
    <phoneticPr fontId="1"/>
  </si>
  <si>
    <t>if yes, please specify</t>
    <phoneticPr fontId="1"/>
  </si>
  <si>
    <t>b) Have you ever been a patient in a mental clinic or been treated by a psychiatrist?</t>
    <phoneticPr fontId="1"/>
  </si>
  <si>
    <t>3. Other Medical Problems</t>
    <phoneticPr fontId="1"/>
  </si>
  <si>
    <t>If you have any medical problems that are not described above, please indicate below.</t>
    <phoneticPr fontId="1"/>
  </si>
  <si>
    <t>Code</t>
    <phoneticPr fontId="1"/>
  </si>
  <si>
    <t>School</t>
    <phoneticPr fontId="1"/>
  </si>
  <si>
    <t>Course</t>
    <phoneticPr fontId="1"/>
  </si>
  <si>
    <t>Student Status</t>
    <phoneticPr fontId="1"/>
  </si>
  <si>
    <t>Will skip pre-matching(regular student)</t>
    <phoneticPr fontId="1"/>
  </si>
  <si>
    <t>Will skip pre-matching(research student)</t>
    <phoneticPr fontId="1"/>
  </si>
  <si>
    <t>Applicable for skipping pre-matching</t>
    <phoneticPr fontId="1"/>
  </si>
  <si>
    <t>Necessity to choose supervisor</t>
    <phoneticPr fontId="1"/>
  </si>
  <si>
    <t>6201D</t>
  </si>
  <si>
    <t>Ehime University</t>
  </si>
  <si>
    <t>Graduate School of Science and Engineering</t>
  </si>
  <si>
    <t>Science and Engineering/Mathematics and Computer Science Program</t>
  </si>
  <si>
    <t>入学審査時に決定
Determined at the time of admission screening</t>
  </si>
  <si>
    <t>未定
TBD</t>
    <phoneticPr fontId="1"/>
  </si>
  <si>
    <t>未定
TBD</t>
  </si>
  <si>
    <t xml:space="preserve">
No</t>
  </si>
  <si>
    <t>6201E</t>
  </si>
  <si>
    <t>Science and Engineering/Natural Science Program</t>
  </si>
  <si>
    <t>6201F</t>
  </si>
  <si>
    <t>6201G</t>
  </si>
  <si>
    <t>Graduate school of Science and Engineering</t>
  </si>
  <si>
    <t>Civil and Environmental Engineering</t>
  </si>
  <si>
    <t xml:space="preserve">
Yes</t>
  </si>
  <si>
    <t>6203A</t>
  </si>
  <si>
    <t>Graduate school of Agriculture</t>
  </si>
  <si>
    <t>Special Course from Asia, Africa and the Pacific Rim</t>
  </si>
  <si>
    <t>正規生の受入のみ
Regular student</t>
  </si>
  <si>
    <t>該当する
Application period ends by the end of January 2023</t>
    <phoneticPr fontId="1"/>
  </si>
  <si>
    <t>該当しない N/A</t>
  </si>
  <si>
    <t>1001A</t>
  </si>
  <si>
    <t>Utsunomiya University</t>
  </si>
  <si>
    <t>Graduate School of Regional Development and Creativity</t>
  </si>
  <si>
    <t>Division of Social Design/Graduate Program in Agricultural and Rural Economics</t>
  </si>
  <si>
    <t>研究生の受入のみ
Research student</t>
  </si>
  <si>
    <t>該当しない
N/A</t>
    <rPh sb="0" eb="2">
      <t>ガイトウ</t>
    </rPh>
    <phoneticPr fontId="1"/>
  </si>
  <si>
    <t xml:space="preserve">
No</t>
    <phoneticPr fontId="1"/>
  </si>
  <si>
    <t>1001B</t>
  </si>
  <si>
    <t>Division of Social Design/Graduate Program in Architecture and Building Engineering</t>
  </si>
  <si>
    <t>1001C</t>
  </si>
  <si>
    <t>Division of Social Design/Graduate Program in Civil Engineering</t>
  </si>
  <si>
    <t>1001D</t>
  </si>
  <si>
    <t>Division of Social Design/Graduate Program in Global and Area Studies</t>
  </si>
  <si>
    <t>1001E</t>
  </si>
  <si>
    <t>Division of Social Design/Graduate Program in Multicultural Studies</t>
  </si>
  <si>
    <t>1001F</t>
  </si>
  <si>
    <t>Division of Engineering and Agriculture/Graduate Program in Optical Engineering</t>
  </si>
  <si>
    <t>1001G</t>
  </si>
  <si>
    <t>Division of Engineering and Agriculture/Graduate Program in Molecular Agriculture</t>
  </si>
  <si>
    <t>1001H</t>
  </si>
  <si>
    <t>Division of Engineering and Agriculture/Graduate Program in Agricultural Biochemical Chemistry</t>
  </si>
  <si>
    <t>1001I</t>
  </si>
  <si>
    <t>Division of Engineering and Agriculture/Graduate Program in Agricultural and Environmental Sciences</t>
  </si>
  <si>
    <t>1102B</t>
  </si>
  <si>
    <t>Yokohama National University</t>
  </si>
  <si>
    <t>Graduate School of Engineering Science</t>
  </si>
  <si>
    <t>Department of Mechanical Engineering, Materials Science, and Ocean Engineering ／
Specialization in Systems Design for Ocean-Space,
Specialization in Aerospace Engineering</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</si>
  <si>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</si>
  <si>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</si>
  <si>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</si>
  <si>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未定
TBD</t>
    <rPh sb="0" eb="2">
      <t>ミテイ</t>
    </rPh>
    <phoneticPr fontId="1"/>
  </si>
  <si>
    <t>1103B</t>
  </si>
  <si>
    <t>&lt;Master's&gt;
Specialization in Infrastructure and Urban Society (Humanities and Social Sciences Field), Department of Infrastructure and Urban Society 
&lt;Doctoral&gt;
Department of Urban Innovation (Humanities and Social Sciences Field)</t>
  </si>
  <si>
    <t>5803A</t>
  </si>
  <si>
    <t>Okayama University</t>
  </si>
  <si>
    <t>Graduate School of Environmental and Life Science</t>
  </si>
  <si>
    <t>入学審査時に決定
Determined at the time of admission screening</t>
    <rPh sb="0" eb="2">
      <t>ニュウガク</t>
    </rPh>
    <rPh sb="2" eb="4">
      <t>シンサ</t>
    </rPh>
    <phoneticPr fontId="1"/>
  </si>
  <si>
    <t xml:space="preserve">未定
To be determined </t>
  </si>
  <si>
    <t>5301A</t>
  </si>
  <si>
    <t>Kwansei　Gakuin　University</t>
  </si>
  <si>
    <t xml:space="preserve">Graduate School of Institute of Business and Accounting </t>
  </si>
  <si>
    <t>International Management Course</t>
  </si>
  <si>
    <t>no</t>
  </si>
  <si>
    <t>5401A</t>
  </si>
  <si>
    <t>Kansai University</t>
  </si>
  <si>
    <t>Graduate School of Law</t>
  </si>
  <si>
    <t>Global Cooperation Course</t>
  </si>
  <si>
    <t>4401A</t>
  </si>
  <si>
    <t>Gifu University</t>
  </si>
  <si>
    <t xml:space="preserve">Graduate School of Natural Science and Technology </t>
  </si>
  <si>
    <t>Department of Agricultural and Environmental Science</t>
  </si>
  <si>
    <t>4401B</t>
  </si>
  <si>
    <t>4401C</t>
  </si>
  <si>
    <t>Graduate School of Natural Science and Technology</t>
  </si>
  <si>
    <t>Department of Life Science and Chemistry</t>
  </si>
  <si>
    <t>4401D</t>
  </si>
  <si>
    <t>Advanced Global Program (for Engineering)</t>
  </si>
  <si>
    <t>5001A</t>
  </si>
  <si>
    <t>Kyoto Institute of Technology</t>
  </si>
  <si>
    <t>Graduate School of Science and Technology</t>
  </si>
  <si>
    <t>International Graduate
Program for Interdisciplinary Study in Science and Technology</t>
  </si>
  <si>
    <t>正規生のみ Regular Student Only</t>
  </si>
  <si>
    <t>該当する
Application period ends by the end of January 2023</t>
    <rPh sb="0" eb="2">
      <t>ガイトウ</t>
    </rPh>
    <phoneticPr fontId="1"/>
  </si>
  <si>
    <t>Yes</t>
  </si>
  <si>
    <t>6801A</t>
  </si>
  <si>
    <t>Kyushu Institute of Technology</t>
  </si>
  <si>
    <t>Graduate School of Engineering</t>
  </si>
  <si>
    <t>Space Engineering International Course</t>
  </si>
  <si>
    <t>6802A</t>
  </si>
  <si>
    <t>Graduate school of Life Science and Systems Engineering</t>
  </si>
  <si>
    <t>・Master Programs Department of Human Intelligence Systems
・Doctoral Programs Department of Life Science and Systems Engineering</t>
  </si>
  <si>
    <t>7701A</t>
  </si>
  <si>
    <t>Gunma University</t>
  </si>
  <si>
    <t>Graduate school of Gunma University</t>
  </si>
  <si>
    <t>Mechanical Science and Technology</t>
  </si>
  <si>
    <t>8301A</t>
  </si>
  <si>
    <t>Prefectural University of Hiroshima</t>
  </si>
  <si>
    <t>Graduate school of Comprehensive Scientific Reserch</t>
  </si>
  <si>
    <t>Program in Biological System Sciences</t>
  </si>
  <si>
    <t>8301B</t>
  </si>
  <si>
    <t>3101A</t>
  </si>
  <si>
    <t>Kogakuin University of Technology and Engineering</t>
  </si>
  <si>
    <t>Graduate school of Engineering</t>
  </si>
  <si>
    <t>Mechanical Engineering</t>
  </si>
  <si>
    <t>3101B</t>
  </si>
  <si>
    <t>Applied Chemistry and Chemical Engineering</t>
  </si>
  <si>
    <t>3101C</t>
  </si>
  <si>
    <t>Electrical Engineering and Electronics</t>
  </si>
  <si>
    <t>3101D</t>
  </si>
  <si>
    <t>Informatics</t>
  </si>
  <si>
    <t>3101E</t>
  </si>
  <si>
    <t>Architecture</t>
  </si>
  <si>
    <t>3101F</t>
  </si>
  <si>
    <t>Systems Design</t>
  </si>
  <si>
    <t>5703A</t>
  </si>
  <si>
    <t>Hiroshima University</t>
  </si>
  <si>
    <t>Graduate School of Integrated Sciences for Life</t>
  </si>
  <si>
    <t>Program of Basic Biology</t>
  </si>
  <si>
    <t>5703B</t>
  </si>
  <si>
    <t>Program of Mathematical and Life Sciences</t>
  </si>
  <si>
    <t>5703C</t>
  </si>
  <si>
    <t>Program of Biomedical Science</t>
  </si>
  <si>
    <t>5701A</t>
  </si>
  <si>
    <t xml:space="preserve">Graduate School of Integrated Sciences for Life
Program of Food and AgriLife Science/
Program of Bioresource Science
</t>
  </si>
  <si>
    <t>5701B</t>
  </si>
  <si>
    <t>Graduate School of integrated Sciences for Life</t>
  </si>
  <si>
    <t>Program of Life and Environmental Sciences</t>
  </si>
  <si>
    <t>5704A</t>
  </si>
  <si>
    <t>Graduate School of Humanities and Social Sciences</t>
  </si>
  <si>
    <t>Division of Humanities and Social Sciences / International Peace and Co-existence Program</t>
  </si>
  <si>
    <t>該当しない
N/A</t>
  </si>
  <si>
    <t>5704B</t>
  </si>
  <si>
    <t>Division of Humanities and Social Sciences / International Economic Development Program</t>
  </si>
  <si>
    <t>5704C</t>
  </si>
  <si>
    <t>Division of Educational Sciences / International Education Development Program</t>
  </si>
  <si>
    <t>5705C</t>
  </si>
  <si>
    <t>Graduate School of Advanced Science and Engineering</t>
  </si>
  <si>
    <t>Mechanical Engineering Program</t>
  </si>
  <si>
    <t>5705D</t>
  </si>
  <si>
    <t>5705E</t>
  </si>
  <si>
    <t>Mathematics Program</t>
  </si>
  <si>
    <t>5705F</t>
  </si>
  <si>
    <t>Physics Program</t>
  </si>
  <si>
    <t>5705G</t>
  </si>
  <si>
    <t>Earth and Planetary Systems Science Program</t>
  </si>
  <si>
    <t>5705H</t>
  </si>
  <si>
    <t>Basic Chemistry Program</t>
  </si>
  <si>
    <t>5705I</t>
  </si>
  <si>
    <t>Division of Advanced Science and Engineering / Transdisciplinary Science and Engineering Program</t>
  </si>
  <si>
    <t>6501A</t>
  </si>
  <si>
    <t>Kochi University</t>
  </si>
  <si>
    <t>Graduate School of Integrated Arts and Sciences</t>
  </si>
  <si>
    <t>Agricultural Science (Special Course for 
International Students from Asia，Africa　and the Pacific Rim）</t>
  </si>
  <si>
    <t>3701A</t>
  </si>
  <si>
    <t>International University of Japan</t>
  </si>
  <si>
    <t>Graduate School of International Relations</t>
  </si>
  <si>
    <t>International Development Program (IDP)</t>
  </si>
  <si>
    <t>3701B</t>
  </si>
  <si>
    <t>International Relations Program (IRP)</t>
  </si>
  <si>
    <t>3701C</t>
  </si>
  <si>
    <t>Public Management and Policy Analysis Program (PMPP)</t>
  </si>
  <si>
    <t>3701D</t>
  </si>
  <si>
    <t>Japan-Global Development program (JGDP): Select concentration areas:
Foreign Policy,
Economic Policy,
Development Policy
or Public Management</t>
  </si>
  <si>
    <t>3701E</t>
  </si>
  <si>
    <t>International Public Policy Program (IPPP): Select concentration areas:
International Affairs or Public Policy</t>
  </si>
  <si>
    <t>3702A</t>
  </si>
  <si>
    <t>Graduate School of International Management</t>
  </si>
  <si>
    <t>MBA Program</t>
  </si>
  <si>
    <t>3702B</t>
  </si>
  <si>
    <t>Japan-Global Development Program</t>
  </si>
  <si>
    <t>7102A</t>
  </si>
  <si>
    <t>SAGA University</t>
  </si>
  <si>
    <t>7103A</t>
  </si>
  <si>
    <t>Saga University</t>
  </si>
  <si>
    <t>Graduate school of Engineering and Science</t>
  </si>
  <si>
    <t>Electrical and Electronic Engineering</t>
  </si>
  <si>
    <t>7103B</t>
  </si>
  <si>
    <t>Electrical and Electronics Course(Master's course)/Mechanical and Electrical Energy Engineering Course (Ph.D course)</t>
  </si>
  <si>
    <t>7104A</t>
  </si>
  <si>
    <t>Education Program for AI and Data science specialists</t>
  </si>
  <si>
    <t>7103C</t>
  </si>
  <si>
    <t>Graduate School of Sceicen and Engineering</t>
  </si>
  <si>
    <t>Department of Science and Engineering /Advanced Materials Chemistry Course</t>
  </si>
  <si>
    <t>7103D</t>
  </si>
  <si>
    <t>Civil Engineering Course</t>
  </si>
  <si>
    <t>7103E</t>
  </si>
  <si>
    <t>Education Program for Global Advancement (EPGA) in Environmental, Energy and Health Science</t>
  </si>
  <si>
    <t>7103F</t>
  </si>
  <si>
    <t xml:space="preserve">Education Program for AI and Data science specialists </t>
  </si>
  <si>
    <t>7101A</t>
  </si>
  <si>
    <t>Graduate school of Advanced Health Sciences</t>
  </si>
  <si>
    <t>選考時決定（本人の学力に応じ受入身分を決定する） Decide based on the application</t>
  </si>
  <si>
    <t>7101B</t>
  </si>
  <si>
    <t>Education Program for AI and Data Science Specialists (EPAD)</t>
  </si>
  <si>
    <t>4501A</t>
  </si>
  <si>
    <t>Mie University</t>
  </si>
  <si>
    <t>Graduate school of Bioresources</t>
  </si>
  <si>
    <t>4502A</t>
  </si>
  <si>
    <t>0501A</t>
  </si>
  <si>
    <t>Yamagata University</t>
  </si>
  <si>
    <t>Graduate school of Agricultural Sciences</t>
  </si>
  <si>
    <t>Department of Agricultural Sciences/Bioenvironmental Science</t>
  </si>
  <si>
    <t>0501B</t>
  </si>
  <si>
    <t xml:space="preserve">Yamagata University </t>
  </si>
  <si>
    <t>Graduate School of Agricultural Sciences</t>
  </si>
  <si>
    <t>Department of Agricultural Sciences/Bioproduction Science</t>
  </si>
  <si>
    <t>0501C</t>
  </si>
  <si>
    <t>0501D</t>
  </si>
  <si>
    <t>0501E</t>
  </si>
  <si>
    <t>Department of Agricultural Sciences/Bioresource Science</t>
  </si>
  <si>
    <t>0501F</t>
  </si>
  <si>
    <t>0501G</t>
  </si>
  <si>
    <t>0501H</t>
  </si>
  <si>
    <t>0501I</t>
  </si>
  <si>
    <t>0501J</t>
  </si>
  <si>
    <t>5901A</t>
  </si>
  <si>
    <t>Yamaguchi University</t>
  </si>
  <si>
    <t>Graduate School of Economics</t>
  </si>
  <si>
    <t>Public Administration Program</t>
  </si>
  <si>
    <t>5903A</t>
  </si>
  <si>
    <t xml:space="preserve">Graduate School of Innovation and Technology Management </t>
  </si>
  <si>
    <t>1501A</t>
  </si>
  <si>
    <t>University of Yamanashi</t>
  </si>
  <si>
    <t>Integrated Graduate School of Medicine, Engineering, and Agricultural Sciences</t>
  </si>
  <si>
    <t>Bioscience course, Bioengineering course</t>
  </si>
  <si>
    <t>1501B</t>
  </si>
  <si>
    <t>Department of Engineering・
Green Energy Conversion Science and Technology</t>
  </si>
  <si>
    <t>1501D</t>
  </si>
  <si>
    <t>1502A</t>
  </si>
  <si>
    <t>Department of Engineering, Special Educational Program on River Basin Environmental Sciences</t>
  </si>
  <si>
    <t>7301A</t>
  </si>
  <si>
    <t>Kagoshima University</t>
  </si>
  <si>
    <t>Graduagete  School of Agriculture, Foresty and Fisheries</t>
  </si>
  <si>
    <t>Advanced Life Science/Food Innovation Science</t>
  </si>
  <si>
    <t>7301B</t>
  </si>
  <si>
    <t>Forest Management/ Agriculture, Natural Resources and Forestry</t>
  </si>
  <si>
    <t>7301D</t>
  </si>
  <si>
    <t>Plant Production Science/ Agriculture, Natural Resources and Forestry</t>
  </si>
  <si>
    <t>7301F</t>
  </si>
  <si>
    <t>2601A</t>
  </si>
  <si>
    <t>Sophia University</t>
  </si>
  <si>
    <t>Graduate School of Global Environmental Studies</t>
  </si>
  <si>
    <t>Graduate Program in Global Environmental Studies/ International Graduate Course</t>
  </si>
  <si>
    <t>2602A</t>
  </si>
  <si>
    <t>Graduate Scool of Science and Technology</t>
  </si>
  <si>
    <t xml:space="preserve">Gradaute Program in Green Science and Engineering Division </t>
  </si>
  <si>
    <t>2603A</t>
  </si>
  <si>
    <t>Graduate school of Global Studies</t>
  </si>
  <si>
    <t>Graduate Program in Global Studies</t>
  </si>
  <si>
    <t>2604A</t>
  </si>
  <si>
    <t>Graduate School in Human Sciences</t>
  </si>
  <si>
    <t>Graduate Program in Education</t>
  </si>
  <si>
    <t>3501A</t>
  </si>
  <si>
    <t>University of Niigata Prefecture</t>
  </si>
  <si>
    <t>Graduate School of International Studies and Regional Development</t>
  </si>
  <si>
    <t>3401A</t>
  </si>
  <si>
    <t>Niigata University</t>
  </si>
  <si>
    <t>Physics Course, Dept of Fundamental Sciences</t>
  </si>
  <si>
    <t>3401B</t>
  </si>
  <si>
    <t>Chemistry Course, Dept of Fundamental Sciences</t>
  </si>
  <si>
    <t>3401C</t>
  </si>
  <si>
    <t>Materials Science and Technology Course, Dept of Advanced Materials Science and Technology</t>
  </si>
  <si>
    <t>3401D</t>
  </si>
  <si>
    <t>Applied Chemistry and Chemical Engineering Course, Dept of Advanced Materials Science and Technology</t>
  </si>
  <si>
    <t>3401E</t>
  </si>
  <si>
    <t>Advanced Mechanical Science and Engineering Course, Dept of Advanced Materials Science and Technology</t>
  </si>
  <si>
    <t>3401F</t>
  </si>
  <si>
    <t>Social Systems Engineering Course, Dept of Advanced Materials Science and Technology</t>
  </si>
  <si>
    <t>3401G</t>
  </si>
  <si>
    <t>Information Engineering Course, Dept of Electrical and Information Engineering</t>
  </si>
  <si>
    <t>3401H</t>
  </si>
  <si>
    <t>Electrical and Electronic Engineering Course, Dept of Electrical and Information Engineering</t>
  </si>
  <si>
    <t>3401I</t>
  </si>
  <si>
    <t>Human Sciences and Assistive Technology Course,
Dept of Electrical and Information Engineering</t>
  </si>
  <si>
    <t>3401J</t>
  </si>
  <si>
    <t>Life Sciences Course, Dept of Life and Food Sciences</t>
  </si>
  <si>
    <t>3401K</t>
  </si>
  <si>
    <t>Applied Life and Food Sciences Course, Dept of Life and Food Sciences</t>
  </si>
  <si>
    <t>3401L</t>
  </si>
  <si>
    <t>3401M</t>
  </si>
  <si>
    <t>3401N</t>
  </si>
  <si>
    <t>3401O</t>
  </si>
  <si>
    <t>3401P</t>
  </si>
  <si>
    <t>3401Q</t>
  </si>
  <si>
    <t>3401R</t>
  </si>
  <si>
    <t>3401S</t>
  </si>
  <si>
    <t>3401T</t>
  </si>
  <si>
    <t>3401U</t>
  </si>
  <si>
    <t>3401V</t>
  </si>
  <si>
    <t>3401W</t>
  </si>
  <si>
    <t>3401X</t>
  </si>
  <si>
    <t>3401Y</t>
  </si>
  <si>
    <t>Agriculture and Bioresources Course,
Dept of Life and Food Sciences</t>
  </si>
  <si>
    <t>3401Z</t>
  </si>
  <si>
    <t>3402A</t>
  </si>
  <si>
    <t>3402B</t>
  </si>
  <si>
    <t>3402C</t>
  </si>
  <si>
    <t>3402D</t>
  </si>
  <si>
    <t>3402E</t>
  </si>
  <si>
    <t>3402F</t>
  </si>
  <si>
    <t>3402G</t>
  </si>
  <si>
    <t>3402H</t>
  </si>
  <si>
    <t>3402I</t>
  </si>
  <si>
    <t>Sakeology Course, Dept of Life and Food Sciences</t>
  </si>
  <si>
    <t>3402K</t>
  </si>
  <si>
    <t>Environmental Science for Agriculture and Forestry Course,
Dept of Environmental Science and Technology</t>
  </si>
  <si>
    <t>3402L</t>
  </si>
  <si>
    <t>3402M</t>
  </si>
  <si>
    <t>3402N</t>
  </si>
  <si>
    <t>3402O</t>
  </si>
  <si>
    <t>3402P</t>
  </si>
  <si>
    <t>3402Q</t>
  </si>
  <si>
    <t>3402R</t>
  </si>
  <si>
    <t>3402S</t>
  </si>
  <si>
    <t>3402T</t>
  </si>
  <si>
    <t>3402U</t>
  </si>
  <si>
    <t>Architecture and Civil Engineering Course, Dept of Environmental Science and Technology</t>
  </si>
  <si>
    <t>3402V</t>
  </si>
  <si>
    <t>Earth Science Course,
Dept of Environmental Science and Technology</t>
  </si>
  <si>
    <t>3402X</t>
  </si>
  <si>
    <t>Field Research in the Enviromental Sciences Course, Dept of Environmental Science and Technology</t>
  </si>
  <si>
    <t>3402Y</t>
  </si>
  <si>
    <t>3402Z</t>
  </si>
  <si>
    <t>3403A</t>
  </si>
  <si>
    <t>3403B</t>
  </si>
  <si>
    <t>3405A</t>
  </si>
  <si>
    <t>Graduate School of Modern Society and Culture</t>
  </si>
  <si>
    <t>Master's Program of Society of Law and Politics/
the Course of International Society</t>
  </si>
  <si>
    <t>5201A</t>
  </si>
  <si>
    <t>Kobe Institute of Computing, Graduate School of Information Technology</t>
  </si>
  <si>
    <t>Department of Information Systems</t>
  </si>
  <si>
    <t>4902A</t>
  </si>
  <si>
    <t>Kobe University</t>
  </si>
  <si>
    <t>Graduate school of International 
Cooperation Studies</t>
  </si>
  <si>
    <t>3201A</t>
  </si>
  <si>
    <t xml:space="preserve">National Graduate Institute for Policy Studies </t>
  </si>
  <si>
    <t>Graduate School of Policy Studies</t>
  </si>
  <si>
    <t>One-year Master’s Program of Public Policy (MP1)
https://www.grips.ac.jp/en/education/inter_programs/policy/</t>
  </si>
  <si>
    <t>3201B</t>
  </si>
  <si>
    <t>Two-year Master’s Program of Public Policy (MP2)
https://www.grips.ac.jp/en/education/inter_programs/policy2/</t>
  </si>
  <si>
    <t>8501A</t>
  </si>
  <si>
    <t xml:space="preserve">St. Luke's International University </t>
  </si>
  <si>
    <t>Graduate School of Public Health</t>
  </si>
  <si>
    <t>Public Health</t>
  </si>
  <si>
    <t>7901A</t>
  </si>
  <si>
    <t>Ishikawa Prefectural University</t>
  </si>
  <si>
    <t>Graduate school of Bioresources and Environmental Science</t>
  </si>
  <si>
    <t xml:space="preserve">Division of Environmental Science </t>
  </si>
  <si>
    <t>7901B</t>
  </si>
  <si>
    <t>Graduate school of Bioresource and Environmental Science</t>
  </si>
  <si>
    <t>Division of Environmental Science</t>
  </si>
  <si>
    <t>7901C</t>
  </si>
  <si>
    <t>Division of Food Science</t>
  </si>
  <si>
    <t>7901D</t>
  </si>
  <si>
    <t>Division of Bioproduction Science</t>
  </si>
  <si>
    <t>7801A</t>
  </si>
  <si>
    <t>Chiba University</t>
  </si>
  <si>
    <t>Graduate School of Horticulture</t>
  </si>
  <si>
    <t>http://www.h.chiba-u.jp/english/</t>
  </si>
  <si>
    <t>2301A</t>
  </si>
  <si>
    <t>WASEDA University</t>
  </si>
  <si>
    <t>Economics Course
Global Political Economy Course</t>
  </si>
  <si>
    <t>2303A</t>
  </si>
  <si>
    <t>Graduate School of Business and Finance</t>
  </si>
  <si>
    <t>International MBA</t>
  </si>
  <si>
    <t>2303B</t>
  </si>
  <si>
    <t>MSc in Finance</t>
  </si>
  <si>
    <t>2304A</t>
  </si>
  <si>
    <t>Graduate school of Social Sciences</t>
  </si>
  <si>
    <t>Major in Global Society
Major in Policy Science</t>
  </si>
  <si>
    <t>2305A</t>
  </si>
  <si>
    <t>Graduate School of Information, Production and Systems</t>
  </si>
  <si>
    <t>Major in Information, Production and Systems Engineering</t>
  </si>
  <si>
    <t>2306A</t>
  </si>
  <si>
    <t>Graduate School of Asia-Pacific Studies</t>
  </si>
  <si>
    <t>該当しない
N/A</t>
    <rPh sb="0" eb="2">
      <t>ガイトウ</t>
    </rPh>
    <phoneticPr fontId="35"/>
  </si>
  <si>
    <t>2308A</t>
  </si>
  <si>
    <t>Waseda University</t>
  </si>
  <si>
    <t xml:space="preserve">Graduate School
of Fundamental Science
and Engineering </t>
  </si>
  <si>
    <t>Department of Computer Science and Communications Engineering</t>
  </si>
  <si>
    <t>0901A</t>
  </si>
  <si>
    <t>Ashikaga University</t>
  </si>
  <si>
    <t>Master of  Engineering</t>
  </si>
  <si>
    <t>https://www.ashitech.ac.jp/ehome/dept/graduateSchool.html</t>
  </si>
  <si>
    <t>0201A</t>
  </si>
  <si>
    <t xml:space="preserve">Obihiro University of Agriculture and Veterinary Medicine
</t>
  </si>
  <si>
    <t>Graduate School of Animal and Veterinary Sciences and Agriculture</t>
  </si>
  <si>
    <t>Animal Science and Agriculture</t>
  </si>
  <si>
    <t>入学審査時に決定
Determined at the time of admission screening</t>
    <rPh sb="0" eb="2">
      <t>ニュウガク</t>
    </rPh>
    <rPh sb="2" eb="4">
      <t>シンサ</t>
    </rPh>
    <phoneticPr fontId="38"/>
  </si>
  <si>
    <t>該当しない
N/A</t>
    <rPh sb="0" eb="2">
      <t>ガイトウ</t>
    </rPh>
    <phoneticPr fontId="38"/>
  </si>
  <si>
    <t>8201A</t>
  </si>
  <si>
    <t>Osaka University</t>
  </si>
  <si>
    <t>Department of Materials Engineering Science
https://www.es.osaka-u.ac.jp/en/faculty-research/academic-staff/index.html</t>
  </si>
  <si>
    <t>8201B</t>
  </si>
  <si>
    <t>Department of Mechanical Science and Bioengineering
https://www.es.osaka-u.ac.jp/en/faculty-research/academic-staff/index.html</t>
  </si>
  <si>
    <t>8201C</t>
  </si>
  <si>
    <t>Department of Systems Innovation
https://www.es.osaka-u.ac.jp/en/faculty-research/academic-staff/index.html</t>
  </si>
  <si>
    <t>3601A</t>
  </si>
  <si>
    <t>Nagaoka University of Technology</t>
  </si>
  <si>
    <t>6102A</t>
  </si>
  <si>
    <t>Tottori University</t>
  </si>
  <si>
    <t>Graduate school of  Sustainability Science</t>
  </si>
  <si>
    <t>Department of Engineering</t>
  </si>
  <si>
    <t>6105A</t>
  </si>
  <si>
    <t>Graduate School of Sustainability Science（Department of Agricultural Science)</t>
  </si>
  <si>
    <t>General</t>
  </si>
  <si>
    <t>6106A</t>
  </si>
  <si>
    <t>Graduate School of Sustainability Science（Department of Dryland Science)</t>
  </si>
  <si>
    <t>Special Program in English</t>
  </si>
  <si>
    <t>6001A</t>
  </si>
  <si>
    <t>Shimane University</t>
  </si>
  <si>
    <t>Major in Science of Environmental Systems</t>
  </si>
  <si>
    <t>6001B</t>
  </si>
  <si>
    <t>Major in Agricultural and Life Sciences</t>
  </si>
  <si>
    <t>6001C</t>
  </si>
  <si>
    <t>Graduate Course in Earth and Geoenvironental Science</t>
  </si>
  <si>
    <t>8801A</t>
  </si>
  <si>
    <t>University of East Asia</t>
  </si>
  <si>
    <t>Graduate school of University of East Asia</t>
  </si>
  <si>
    <t>Life Science and Medical Engineering</t>
  </si>
  <si>
    <t>入学審査時に決定
Determined at the time of admission screening</t>
    <rPh sb="0" eb="2">
      <t>ニュウガク</t>
    </rPh>
    <rPh sb="2" eb="4">
      <t>シンサ</t>
    </rPh>
    <phoneticPr fontId="35"/>
  </si>
  <si>
    <t xml:space="preserve">
No</t>
    <phoneticPr fontId="35"/>
  </si>
  <si>
    <t>8801B</t>
  </si>
  <si>
    <t xml:space="preserve">Advanced Studies in Arts and design	</t>
  </si>
  <si>
    <t>1302A</t>
  </si>
  <si>
    <t>Tokai University</t>
  </si>
  <si>
    <t>Course of Electrical and Electronic Engineering</t>
  </si>
  <si>
    <t>1302B</t>
  </si>
  <si>
    <t>Course of Applied Science (Department of Applied Biochemistry, Department of Materials Science)</t>
  </si>
  <si>
    <t>1302C</t>
  </si>
  <si>
    <t>Architecture and Civil Engineering</t>
  </si>
  <si>
    <t>1302D</t>
  </si>
  <si>
    <t>Course of Mechanical Engineering</t>
  </si>
  <si>
    <t>2001A</t>
  </si>
  <si>
    <t>Tokyo Medical and Dental University</t>
  </si>
  <si>
    <t>Graduate School of Medical and Dental Sciences</t>
  </si>
  <si>
    <t>https://www.tmd.ac.jp/cmn/mphgh/</t>
  </si>
  <si>
    <t>1901A</t>
  </si>
  <si>
    <t>Tokyo Institute of Technology</t>
  </si>
  <si>
    <t>School of Engineering</t>
  </si>
  <si>
    <t>Department of Systems and Control Engineering</t>
  </si>
  <si>
    <t xml:space="preserve">該当しない
N/A
</t>
    <rPh sb="0" eb="2">
      <t>ガイトウ</t>
    </rPh>
    <phoneticPr fontId="1"/>
  </si>
  <si>
    <t>1901B</t>
  </si>
  <si>
    <t>Department of Electrical and Electronic Engineering</t>
  </si>
  <si>
    <t>1901C</t>
  </si>
  <si>
    <t>Department of Information and Communications Engineering</t>
  </si>
  <si>
    <t>1903A</t>
  </si>
  <si>
    <t>School of Life Science and Technology</t>
  </si>
  <si>
    <t>Department of Life Science and Technology</t>
  </si>
  <si>
    <t>1904A</t>
  </si>
  <si>
    <t>School of Society and Environment</t>
  </si>
  <si>
    <t>Department of Architecture and buiding Engineering</t>
  </si>
  <si>
    <t>1904B</t>
  </si>
  <si>
    <t>School of Environment and Society</t>
  </si>
  <si>
    <t>Department of Civil and Environmental Engineering</t>
  </si>
  <si>
    <t>1904C</t>
  </si>
  <si>
    <t>Department of Transdisciplinary Science and Engineering</t>
  </si>
  <si>
    <t>9701A</t>
  </si>
  <si>
    <t>Tokyo International University</t>
  </si>
  <si>
    <t>Economics Major</t>
  </si>
  <si>
    <t>9702A</t>
  </si>
  <si>
    <t>Graduate School of Business and Commerce</t>
  </si>
  <si>
    <t>Digital Business and Innovation Major (English Track Program)</t>
  </si>
  <si>
    <t>9702B</t>
  </si>
  <si>
    <t>Digital Business and Innovation Major (English Track Program, 5-year Doctor Program)</t>
  </si>
  <si>
    <t>9703A</t>
  </si>
  <si>
    <t>International Relations Major (English Track Program)</t>
  </si>
  <si>
    <t>1602A</t>
  </si>
  <si>
    <t>The University of Tokyo</t>
  </si>
  <si>
    <t xml:space="preserve"> International Graduate Program in the Field of Civil Engineering and Infrastructure Studies</t>
  </si>
  <si>
    <t>1603A</t>
  </si>
  <si>
    <t>Graduate School of Frontier Sciences</t>
  </si>
  <si>
    <t>Department of Environment Systems</t>
  </si>
  <si>
    <t>研究生の受入のみ_x000D_
Research student</t>
  </si>
  <si>
    <t>_x000D_
Yes</t>
  </si>
  <si>
    <t>1604A</t>
  </si>
  <si>
    <t>Graduate School of Agricultural and Life Sciences</t>
  </si>
  <si>
    <t>International Program in Agricultural Development Studies (IPADS)</t>
  </si>
  <si>
    <t>該当しない
N/A</t>
    <rPh sb="0" eb="2">
      <t>ガイトウ</t>
    </rPh>
    <phoneticPr fontId="37"/>
  </si>
  <si>
    <t xml:space="preserve">
No</t>
    <phoneticPr fontId="37"/>
  </si>
  <si>
    <t>1604D</t>
  </si>
  <si>
    <t>Department of Global Agricultural Sciences</t>
  </si>
  <si>
    <t>研究生のみ Research Student only</t>
  </si>
  <si>
    <t>1604F</t>
  </si>
  <si>
    <t>1604G</t>
  </si>
  <si>
    <t>Department of Agricultural and Resource Economics</t>
  </si>
  <si>
    <t>1402A</t>
  </si>
  <si>
    <t>Tokyo City University</t>
  </si>
  <si>
    <t xml:space="preserve"> Graduate School of Environmental and Information Studies           </t>
  </si>
  <si>
    <t>2501A</t>
  </si>
  <si>
    <t>Tokyo University of Agriculture</t>
  </si>
  <si>
    <t>Graduate School of Agriculture</t>
  </si>
  <si>
    <t>2502A</t>
  </si>
  <si>
    <t>Graduate School of Applied Bioscience</t>
  </si>
  <si>
    <t>2503A</t>
  </si>
  <si>
    <t>Graduate School of Life Sciences</t>
  </si>
  <si>
    <t>2504A</t>
  </si>
  <si>
    <t>Graduate School of Agro-Environmental Science</t>
  </si>
  <si>
    <t>2505A</t>
  </si>
  <si>
    <t>Graduate School of International Food and Agricultural Studies</t>
  </si>
  <si>
    <t>2506A</t>
  </si>
  <si>
    <t>Graduate School of Bioindustry</t>
  </si>
  <si>
    <t>1801A</t>
  </si>
  <si>
    <t>Tokyo University of Agriculture and Technology</t>
  </si>
  <si>
    <t>Department of Agriculture 
International Innovative Agricultural Science Cource
International Innovative Agricultural Science Program
(Special Program)</t>
  </si>
  <si>
    <t>0302A</t>
  </si>
  <si>
    <t>Tohoku University</t>
  </si>
  <si>
    <t>Graduate school of Dentistry</t>
  </si>
  <si>
    <t>Dentistry Program / Fundarmental Dentistry Course</t>
  </si>
  <si>
    <t>0302B</t>
  </si>
  <si>
    <t>Dentistry Program / Oral Health Science Course</t>
  </si>
  <si>
    <t>0302C</t>
  </si>
  <si>
    <t>Dentistry Program / Medical Engineering Course</t>
  </si>
  <si>
    <t>0302D</t>
  </si>
  <si>
    <t>Dentistry Program / Food and Eating Science [Shokugaku] Course</t>
  </si>
  <si>
    <t>0305A</t>
  </si>
  <si>
    <t>Graduate School of International Cultural Studies</t>
  </si>
  <si>
    <t>Global Governance and Sustainable Development(G2SD)</t>
  </si>
  <si>
    <t>2801A</t>
  </si>
  <si>
    <t>Toyo University</t>
  </si>
  <si>
    <t>Graduate school of Global and Reginal Studies</t>
  </si>
  <si>
    <t>Course of Global Innovation Studies</t>
  </si>
  <si>
    <t>2801B</t>
  </si>
  <si>
    <t>Course of Regional Development Studies</t>
  </si>
  <si>
    <t>5501A</t>
  </si>
  <si>
    <t>Doshisha University</t>
  </si>
  <si>
    <t>Graduate School of Business</t>
  </si>
  <si>
    <t>Global Business and Management Studies</t>
  </si>
  <si>
    <t>5502A</t>
  </si>
  <si>
    <t>Graduate School of Global Studies</t>
  </si>
  <si>
    <t>・American Studies Cluster
・Contemporary Asian Studies Cluster
・Global Society Studies Cluster</t>
  </si>
  <si>
    <t>9101A</t>
  </si>
  <si>
    <t>Nara Institute of Science and Technology</t>
  </si>
  <si>
    <t>4001A</t>
  </si>
  <si>
    <t>University of Fukui</t>
  </si>
  <si>
    <t>Global Engineering Program for International Students (GEPIS)</t>
  </si>
  <si>
    <t>4001B</t>
  </si>
  <si>
    <t>Global Engineering Program for Research and Development (GEP for R &amp; D)</t>
  </si>
  <si>
    <t>2701A</t>
  </si>
  <si>
    <t>Hosei University</t>
  </si>
  <si>
    <t>Computer and Information Sciences</t>
  </si>
  <si>
    <t>IIST(Institute of Integrated Science and Technology)</t>
  </si>
  <si>
    <t>2702A</t>
  </si>
  <si>
    <t>Science and Engineering</t>
  </si>
  <si>
    <t>4701A</t>
  </si>
  <si>
    <t>Toyohashi University of Technology</t>
  </si>
  <si>
    <t>Department of Mechanical Engineering</t>
  </si>
  <si>
    <t>4701B</t>
  </si>
  <si>
    <t xml:space="preserve">Department of Electrical and Electronic Information Engineering </t>
  </si>
  <si>
    <t>4701C</t>
  </si>
  <si>
    <t>Department of Computer Science and Engineering</t>
  </si>
  <si>
    <t>4701D</t>
  </si>
  <si>
    <t>Department of Applied Chemistry and Life Science</t>
  </si>
  <si>
    <t>4701E</t>
  </si>
  <si>
    <t>Department of Architecture and Civil Engineering</t>
  </si>
  <si>
    <t>0102A</t>
  </si>
  <si>
    <t>Hokkaido University</t>
  </si>
  <si>
    <t>Graduate School of Environmental Science</t>
  </si>
  <si>
    <t>Division of Environmental Science Development</t>
  </si>
  <si>
    <t>0104A</t>
  </si>
  <si>
    <t>English Engineering Education program(e3)
【Division of Applied Physics】</t>
  </si>
  <si>
    <t>0104B</t>
  </si>
  <si>
    <t>English Engineering Education program(e3)
【Division of Materials Science and Engineering】</t>
  </si>
  <si>
    <t>0104C</t>
  </si>
  <si>
    <t>English Engineering Education program(e3)
【Division of Mechanical and Space Engineering】</t>
  </si>
  <si>
    <t>0104D</t>
  </si>
  <si>
    <t>English Engineering Education program(e3)
【Division of Human Mechanical Systems and Design】</t>
  </si>
  <si>
    <t>0104E</t>
  </si>
  <si>
    <t>English Engineering Education program(e3)
【Division of Energy and Environmental Systems】</t>
  </si>
  <si>
    <t>0104F</t>
  </si>
  <si>
    <t>English Engineering Education program(e3)
【Division of Quantum Science and Engineering】</t>
  </si>
  <si>
    <t>0104G</t>
  </si>
  <si>
    <t>English Engineering Education program(e3)
【Division of Field Engineering for the Environment】</t>
  </si>
  <si>
    <t>0104H</t>
  </si>
  <si>
    <t>English Engineering Education program(e3)
【Division of Engineering and Policy for Sustainable Environment】</t>
  </si>
  <si>
    <t>0104I</t>
  </si>
  <si>
    <t>English Engineering Education program(e3)
【Division of Architectural and Structural Design】</t>
  </si>
  <si>
    <t>0104J</t>
  </si>
  <si>
    <t>English Engineering Education program(e3)
【Division of Human Environmental Systems 】</t>
  </si>
  <si>
    <t>0104K</t>
  </si>
  <si>
    <t>English Engineering Education program(e3)
【Division of Environmental Engineering】</t>
  </si>
  <si>
    <t>0104L</t>
  </si>
  <si>
    <t>English Engineering Education program(e3)
【Division of Sustainable Resources Engineering】</t>
  </si>
  <si>
    <t>0104M</t>
  </si>
  <si>
    <t>English Engineering Education program(e3)
【Cooperative Program for Resources Engineering】</t>
  </si>
  <si>
    <t>0103A</t>
  </si>
  <si>
    <t>Graduate school of Economics and Business</t>
  </si>
  <si>
    <t>Devision of Modern Economics and Business Administration
Master's Program
Doctoral Course
Specialized Course
-Economic Policy Course
-Business Management Course</t>
  </si>
  <si>
    <t>0101A</t>
  </si>
  <si>
    <t>Graduate School of Global Food Resources [Special entrance exam only for international students]</t>
  </si>
  <si>
    <t>7401A</t>
  </si>
  <si>
    <t>The University of Kitakyushu</t>
  </si>
  <si>
    <t>Graduate school of Environmental Engineering</t>
  </si>
  <si>
    <t>Graduate Programs in Environmental Systems, Environmental and Ecological systems</t>
  </si>
  <si>
    <t>7401B</t>
  </si>
  <si>
    <t>9201A</t>
  </si>
  <si>
    <t>Kitami Institute of Technology</t>
  </si>
  <si>
    <t>Cold Regions,  Environmental and Energy Engineering</t>
  </si>
  <si>
    <t>9201B</t>
  </si>
  <si>
    <t>Master's Course in Computer Sciences, Doctoral Course in Manufacturing Engineering</t>
  </si>
  <si>
    <t>4201A</t>
  </si>
  <si>
    <t>Nagoya Institute of Technology</t>
  </si>
  <si>
    <t>Graduate school of　Engineering</t>
  </si>
  <si>
    <t>4201B</t>
  </si>
  <si>
    <t>4201C</t>
  </si>
  <si>
    <t>4201D</t>
  </si>
  <si>
    <t>4201E</t>
  </si>
  <si>
    <t>4301A</t>
  </si>
  <si>
    <t>Nagoya  University  of Commerce and Business</t>
  </si>
  <si>
    <t>Graduate School of Management</t>
  </si>
  <si>
    <t>Global Leader Program</t>
  </si>
  <si>
    <t>N/A</t>
  </si>
  <si>
    <t>4301B</t>
  </si>
  <si>
    <t>6601A</t>
  </si>
  <si>
    <t>Naruto University of Education</t>
  </si>
  <si>
    <t>Graduate School of Educaiton</t>
  </si>
  <si>
    <t>Global Education</t>
  </si>
  <si>
    <t>6601B</t>
  </si>
  <si>
    <t>6601C</t>
  </si>
  <si>
    <t>9301B</t>
  </si>
  <si>
    <t>Rakuno Gakuen University</t>
  </si>
  <si>
    <t>Graduate School of Veterinary Medicine</t>
  </si>
  <si>
    <t>Master's Course Veterinary Science</t>
  </si>
  <si>
    <t>9302A</t>
  </si>
  <si>
    <t>Graduate School of Dairy Science</t>
  </si>
  <si>
    <t>Master's Course Food and Nutrition Science</t>
  </si>
  <si>
    <t>9301C</t>
  </si>
  <si>
    <t>Doctoral Course of Veterinary Medicine</t>
  </si>
  <si>
    <t>2901A</t>
  </si>
  <si>
    <t xml:space="preserve">RIKKYO </t>
  </si>
  <si>
    <t xml:space="preserve">Graduate School of Business </t>
  </si>
  <si>
    <t>MIB（Master in International Business ）</t>
  </si>
  <si>
    <t>2901B</t>
  </si>
  <si>
    <t>Master of Public Management and Administration　Course</t>
  </si>
  <si>
    <t>2902A</t>
  </si>
  <si>
    <t>Graduate School of Social Design Studies</t>
  </si>
  <si>
    <t>Master of Social Development and Administration Course</t>
  </si>
  <si>
    <t>7501A</t>
  </si>
  <si>
    <t>Ritsumeikan Asia Pacific University</t>
  </si>
  <si>
    <t>Graduate school of Management</t>
  </si>
  <si>
    <t xml:space="preserve">Major of Management / Specialization in Japanese Management </t>
  </si>
  <si>
    <t>7501B</t>
  </si>
  <si>
    <t>Major of Management / Specialization in Accounting and Finance</t>
  </si>
  <si>
    <t>7501C</t>
  </si>
  <si>
    <t>Major of Management / Specialization in Marketing and Management</t>
  </si>
  <si>
    <t>7501D</t>
  </si>
  <si>
    <t>Major of Management / Specialization in Entrepreneurship,Innovation and Operations Management</t>
  </si>
  <si>
    <t>7502A</t>
  </si>
  <si>
    <t>Graduate school of Asia Pacific Studies</t>
  </si>
  <si>
    <t>International Relations</t>
  </si>
  <si>
    <t>7502B</t>
  </si>
  <si>
    <t>Society and Culture</t>
  </si>
  <si>
    <t>7502C</t>
  </si>
  <si>
    <t>International Public Administration</t>
  </si>
  <si>
    <t>7502D</t>
  </si>
  <si>
    <t>Development Economics</t>
  </si>
  <si>
    <t>7502E</t>
  </si>
  <si>
    <t>Sustainability Science</t>
  </si>
  <si>
    <t>7502F</t>
  </si>
  <si>
    <t>Tourism and Hospitarity</t>
  </si>
  <si>
    <t>5101A</t>
  </si>
  <si>
    <t>Ritsumeikan University</t>
  </si>
  <si>
    <t>Not accepted</t>
  </si>
  <si>
    <t>5102A</t>
  </si>
  <si>
    <t>Graduate School of Information Science and Engineering</t>
  </si>
  <si>
    <t>Information Science and Engineering</t>
  </si>
  <si>
    <t>5103A</t>
  </si>
  <si>
    <t>5104A</t>
  </si>
  <si>
    <t>Graduate School of Policy Science</t>
  </si>
  <si>
    <t>7601A</t>
  </si>
  <si>
    <t>University of the Ryukyus</t>
  </si>
  <si>
    <t>Graduate School of Health Sciences</t>
  </si>
  <si>
    <t>Okinawa Global Health Sciences Course</t>
  </si>
  <si>
    <t>7602A</t>
  </si>
  <si>
    <t>Graduate School of Engineering and Science</t>
  </si>
  <si>
    <t>[Master's Degree]
Engineering Course
[Doctoral Degree]
Material, Structural and Energy Engineering
Interdisciplinary Intelligent Systems Engineering</t>
  </si>
  <si>
    <t>7602B</t>
  </si>
  <si>
    <t>Chemistry,Biology and Marine Science</t>
    <phoneticPr fontId="1"/>
  </si>
  <si>
    <t>7602C</t>
  </si>
  <si>
    <t>Chemistry,Biology and Marine Science</t>
  </si>
  <si>
    <t>5601A</t>
  </si>
  <si>
    <t>Ryukoku University</t>
  </si>
  <si>
    <t>Graduate school of  economics</t>
  </si>
  <si>
    <t>Department of Economics</t>
  </si>
  <si>
    <t>該当しない
N/A</t>
    <phoneticPr fontId="1"/>
  </si>
  <si>
    <t>公開済み
Public Information</t>
    <phoneticPr fontId="1"/>
  </si>
  <si>
    <t>6901A</t>
  </si>
  <si>
    <t>Nagasaki University</t>
  </si>
  <si>
    <t>School of Tropical Medicine and Global Health</t>
  </si>
  <si>
    <t>Tropical Medicine Course</t>
  </si>
  <si>
    <t>6901B</t>
  </si>
  <si>
    <t>Health Innovation Course</t>
  </si>
  <si>
    <t>6903A</t>
  </si>
  <si>
    <t>Water and Environmental Science Program</t>
  </si>
  <si>
    <t>－</t>
  </si>
  <si>
    <t>6905A</t>
  </si>
  <si>
    <t>Graduate School of Global Humanities and Social Sciences</t>
  </si>
  <si>
    <t>Department of Global Humanities and Social Sciences</t>
  </si>
  <si>
    <t>6905B</t>
  </si>
  <si>
    <t>4801A</t>
  </si>
  <si>
    <t>Kyoto University</t>
  </si>
  <si>
    <t>East Asia Sustainable Economic Development Studies</t>
  </si>
  <si>
    <t>4802A</t>
  </si>
  <si>
    <t xml:space="preserve">Department of Civil and Earth  Resources Engineering
</t>
  </si>
  <si>
    <t>4802B</t>
  </si>
  <si>
    <t>Department of Urban Management</t>
  </si>
  <si>
    <t>4803A</t>
  </si>
  <si>
    <t>Special Corse in Agricultural Sciences</t>
  </si>
  <si>
    <t>4806A</t>
  </si>
  <si>
    <t>Graduate school of Global Environmental Studies</t>
  </si>
  <si>
    <t>Environmental Management/ Global Environmental Studies</t>
  </si>
  <si>
    <t>3301A</t>
  </si>
  <si>
    <t>Saitama University</t>
  </si>
  <si>
    <t>International Graduate Program on Civil and Environmental Engineering</t>
  </si>
  <si>
    <t>3301C</t>
  </si>
  <si>
    <t>Graduate school of science and Engineering</t>
  </si>
  <si>
    <t>Interdisciplinary Education Program for Applied Science and Technology in Global Environment</t>
  </si>
  <si>
    <t>2401A</t>
  </si>
  <si>
    <t>Shibaura Institute of Technology</t>
  </si>
  <si>
    <t>2401B</t>
  </si>
  <si>
    <t>4101A</t>
  </si>
  <si>
    <t>Nagoya University</t>
  </si>
  <si>
    <t>Graduate school of International Development</t>
  </si>
  <si>
    <t>4105A</t>
  </si>
  <si>
    <t>Graduate School of Bioagricultural Sciences</t>
  </si>
  <si>
    <t>4105B</t>
  </si>
  <si>
    <t>6709A</t>
  </si>
  <si>
    <t>Kyushu University</t>
  </si>
  <si>
    <t>Graduate School of Integrated Sciences for Global Society</t>
  </si>
  <si>
    <t>Comprehensive Science of Biological Environment Course</t>
  </si>
  <si>
    <t>6708A</t>
  </si>
  <si>
    <t>International Programs in Law</t>
  </si>
  <si>
    <t>6708B</t>
  </si>
  <si>
    <t>Graduate school of Law</t>
  </si>
  <si>
    <t>CSPA (Comparative Studies of Politics and Administration in Asia)
http://law.kyushu-u.ac.jp/cspa/</t>
  </si>
  <si>
    <t>6706A</t>
  </si>
  <si>
    <t>Graduate school of Economics</t>
  </si>
  <si>
    <t xml:space="preserve">International Program in Public Economics </t>
  </si>
  <si>
    <t>6706B</t>
  </si>
  <si>
    <t xml:space="preserve">International Program in Financial and Business Economics </t>
  </si>
  <si>
    <t>6706C</t>
  </si>
  <si>
    <t>International Program in Management and Accounting</t>
  </si>
  <si>
    <t>6707A</t>
  </si>
  <si>
    <t xml:space="preserve">Graduate school of Engineering </t>
  </si>
  <si>
    <t>6707B</t>
  </si>
  <si>
    <t>Department of Hydrogen Energy Systems</t>
  </si>
  <si>
    <t>6707C</t>
  </si>
  <si>
    <t>Department of Earth Resources Engineering</t>
  </si>
  <si>
    <t>6707D</t>
  </si>
  <si>
    <t>Department of Cooperative Program for Resources Engineering</t>
  </si>
  <si>
    <t>6704A</t>
  </si>
  <si>
    <t>Graduate School of Bioresource and Bioenvironmental Sciences</t>
  </si>
  <si>
    <t>International Graduate Program</t>
  </si>
  <si>
    <t>6703A</t>
  </si>
  <si>
    <t>Graduate School of Human Environment Studies</t>
  </si>
  <si>
    <t>International Master's Course in Sustainable Architecture and Urban Systems</t>
  </si>
  <si>
    <t>8401A</t>
  </si>
  <si>
    <t>Shinshu University</t>
  </si>
  <si>
    <t>Department of Agriculture/International Graduate Program for Agricultural and Biological Science</t>
  </si>
  <si>
    <t>8401B</t>
  </si>
  <si>
    <t>8401C</t>
  </si>
  <si>
    <t>8401D</t>
  </si>
  <si>
    <t>8401E</t>
  </si>
  <si>
    <t>8401F</t>
  </si>
  <si>
    <t>8401G</t>
  </si>
  <si>
    <t>8401H</t>
  </si>
  <si>
    <t>8401I</t>
  </si>
  <si>
    <t>6302D</t>
  </si>
  <si>
    <t>Kagawa University</t>
  </si>
  <si>
    <t>Division of Advanced Materials Science</t>
  </si>
  <si>
    <t>6304A</t>
  </si>
  <si>
    <t>Division of Applied Biological and Rare Sugar 
Sciences/Special
Course for 
Internatinal
Students from
Asia,Africa and
the Pacific Rim</t>
  </si>
  <si>
    <t>6303C</t>
  </si>
  <si>
    <t>Graduate School of Science for Creative Emergence</t>
  </si>
  <si>
    <t>Division of Science for Creative Emergence</t>
  </si>
  <si>
    <t>0402A</t>
  </si>
  <si>
    <t>Akita University</t>
  </si>
  <si>
    <t>Graduate school of Engineering Science</t>
  </si>
  <si>
    <t>Cooperative Major in Sustainable Engineering</t>
  </si>
  <si>
    <t>0402B</t>
  </si>
  <si>
    <t>Mathematical Science Course</t>
  </si>
  <si>
    <t>7202A</t>
  </si>
  <si>
    <t>University of Miyazaki</t>
  </si>
  <si>
    <t>7203B</t>
  </si>
  <si>
    <t>International course of agriculture</t>
  </si>
  <si>
    <t>未定
TBD</t>
    <rPh sb="0" eb="2">
      <t>ミテイ</t>
    </rPh>
    <phoneticPr fontId="38"/>
  </si>
  <si>
    <t>0702A</t>
  </si>
  <si>
    <t>University of Tsukuba</t>
  </si>
  <si>
    <t>Graduate school of Business Sciences, Humanities and Social Sciences
Degree Programs in　Humanities and Social Sciences</t>
  </si>
  <si>
    <t>Master's Programs in International Public Policy / African Youth Initiative in Public Policy</t>
  </si>
  <si>
    <t xml:space="preserve">
No</t>
    <phoneticPr fontId="38"/>
  </si>
  <si>
    <t>0702B</t>
  </si>
  <si>
    <t>Graduate school of Business Sciences, Humanities and Social Sciences 
Degree Programs in
Humanities and Social Sciences</t>
  </si>
  <si>
    <t>Master's and Doctoral Programs in International Public Policy</t>
  </si>
  <si>
    <t>0702C</t>
  </si>
  <si>
    <t>Graduate School of Business Sciences, Humanities and Social Sciences
Degree Programs in
Humanities and Social Sciences</t>
  </si>
  <si>
    <t xml:space="preserve">Program in Economic and Public Policy (PEPP)/
Master’s and Doctoral Program in International Public Policy </t>
  </si>
  <si>
    <t>該当する
Application period ends by the end of January 2023</t>
  </si>
  <si>
    <t>0705B</t>
  </si>
  <si>
    <t>Graduate school of Science and Technology
Degree programs in Systems
and Information Engineering</t>
  </si>
  <si>
    <t>Mastre's / Doctoral Program in  Engineering Mechanics and Energy</t>
  </si>
  <si>
    <t>0706A</t>
  </si>
  <si>
    <t>Graduate School of Science and Technology
Degree Programs in Life and Earth Sciences</t>
  </si>
  <si>
    <t>Master’s Program in Environmental Sciences
Doctoral Program in
Environmental Studies
Sustainability Science, Technology, and Policy (SUSTEP) Program</t>
  </si>
  <si>
    <t>0706B</t>
  </si>
  <si>
    <t>Graduate School of Science and Technology
Degree Programs in Life and Earth Sciences</t>
  </si>
  <si>
    <t>Mater’s Program in Agro-Bioresources Science and Technology</t>
  </si>
  <si>
    <t>0701B</t>
  </si>
  <si>
    <t>Graduate school of Comprehensive Human Sciences
Degree Programs in
Comprehensive Human Sciences</t>
  </si>
  <si>
    <t>Master's Program in Sport and Olympic Studies</t>
  </si>
  <si>
    <t>0701C</t>
  </si>
  <si>
    <t>Graduate school of Comprehensive Human Sciences
Degree Programs in Comprehensive Human Sciences</t>
  </si>
  <si>
    <t>Master's and Doctoral Programs in Informatics</t>
  </si>
  <si>
    <t>0705C</t>
  </si>
  <si>
    <t xml:space="preserve">Graduate School of Science and Technology
Degree Programs in Systems and Information Engineering
</t>
  </si>
  <si>
    <t xml:space="preserve">Master’s/Doctoral Program in
Life Science
Innovation
(Bioinformatics)
</t>
  </si>
  <si>
    <t>0706E</t>
  </si>
  <si>
    <t xml:space="preserve">Graduate School of Science and Technology
Degree Programs in Life and Earth Sciences
</t>
  </si>
  <si>
    <t>Master’s /Doctoral Program in
Life Science
Innovation (Food Innovation)</t>
  </si>
  <si>
    <t>0706F</t>
  </si>
  <si>
    <t>Master’s/Doctoral Program in
Life Science
Innovation
(Environmental Management)</t>
  </si>
  <si>
    <t>0706G</t>
  </si>
  <si>
    <t>Master’s/Doctoral Program in
Life Science
Innovation
(Biomolecular Engineering)</t>
  </si>
  <si>
    <t>0701D</t>
  </si>
  <si>
    <t xml:space="preserve">Graduate School of Cmprehensive Human Sciences
Degree Programs in Comprehensive Human Sciences
</t>
  </si>
  <si>
    <t>Master’s/Doctoral Program in
Life Science
Innovation (Disease Mechanism)</t>
  </si>
  <si>
    <t>0701E</t>
  </si>
  <si>
    <t xml:space="preserve">Graduate School of Cmprehensive Human Sciences
Degree Programs in Comprehensive Human Sciences
</t>
  </si>
  <si>
    <t>Master’s/Doctoral Program in
Life Science
Innovation (Drug Discovery)</t>
  </si>
  <si>
    <t>1202A</t>
  </si>
  <si>
    <t>Yokohama City University</t>
  </si>
  <si>
    <t>Graduate School of Nanobioscience</t>
  </si>
  <si>
    <t>Department of Materials System Science</t>
  </si>
  <si>
    <t>1202B</t>
  </si>
  <si>
    <t>Department of Life and Environmental System Science</t>
  </si>
  <si>
    <t>1203A</t>
  </si>
  <si>
    <t>Department of International Management</t>
  </si>
  <si>
    <t>7001A</t>
  </si>
  <si>
    <t>Kumamoto University</t>
  </si>
  <si>
    <t>Department of Science/
Chemistry</t>
  </si>
  <si>
    <t>N/A (Regular Student Only)</t>
  </si>
  <si>
    <t>7001C</t>
  </si>
  <si>
    <t>Department of Civil and Environmental Engineering and Architecture/
Civil and Environmental Engineering</t>
  </si>
  <si>
    <t>7001D</t>
  </si>
  <si>
    <t>Department of Civil and Environmental Engineering and Architecture/
Urban and Regional Planning and Design</t>
  </si>
  <si>
    <t>7001E</t>
  </si>
  <si>
    <t>Department of Civil and Environmental Engineering and Architecture/
Architecture and Building Engineering</t>
  </si>
  <si>
    <t>7001F</t>
  </si>
  <si>
    <t>Department of Mechanical and Mathematical Engineering/
Mechanical Engineering</t>
  </si>
  <si>
    <t>7001G</t>
  </si>
  <si>
    <t>Department of Mechanical and Mathematical Engineering/
Mechanical Systems</t>
  </si>
  <si>
    <t>7001H</t>
  </si>
  <si>
    <t>Department of Computer Science and Electrical Engineering/
Electrical Engineering</t>
  </si>
  <si>
    <t>7001I</t>
  </si>
  <si>
    <t>Department of Computer Science and Electrical Engineering/
Electronic Engineering</t>
  </si>
  <si>
    <t>7001J</t>
  </si>
  <si>
    <t>Department of Computer Science and Electrical Engineering/
Computer Science</t>
  </si>
  <si>
    <t>7001K</t>
  </si>
  <si>
    <t>Department of Materials Science and Applied Chemistry/
Chemistry and Bioscience</t>
  </si>
  <si>
    <t>7001L</t>
  </si>
  <si>
    <t>Department of Materials Science and Applied Chemistry/
Chemistry and Materials</t>
  </si>
  <si>
    <t>7001M</t>
  </si>
  <si>
    <t>Department of Materials Science and Applied Chemistry/
Materials Science and Engineering</t>
  </si>
  <si>
    <t>Day</t>
    <phoneticPr fontId="1"/>
  </si>
  <si>
    <t>Month</t>
    <phoneticPr fontId="1"/>
  </si>
  <si>
    <t>Months</t>
    <phoneticPr fontId="1"/>
  </si>
  <si>
    <t>Year 1</t>
    <phoneticPr fontId="1"/>
  </si>
  <si>
    <t>Year 2</t>
    <phoneticPr fontId="1"/>
  </si>
  <si>
    <t>Year 3</t>
    <phoneticPr fontId="1"/>
  </si>
  <si>
    <t>Sex</t>
    <phoneticPr fontId="1"/>
  </si>
  <si>
    <t>Religion</t>
    <phoneticPr fontId="1"/>
  </si>
  <si>
    <t>Relationship with military</t>
    <phoneticPr fontId="1"/>
  </si>
  <si>
    <t>Education Level</t>
    <phoneticPr fontId="1"/>
  </si>
  <si>
    <t>Yes/No</t>
    <phoneticPr fontId="1"/>
  </si>
  <si>
    <t>Full/Part</t>
    <phoneticPr fontId="1"/>
  </si>
  <si>
    <t>English</t>
    <phoneticPr fontId="1"/>
  </si>
  <si>
    <t>year4</t>
    <phoneticPr fontId="1"/>
  </si>
  <si>
    <t>month2</t>
    <phoneticPr fontId="1"/>
  </si>
  <si>
    <t>month3</t>
    <phoneticPr fontId="1"/>
  </si>
  <si>
    <t>Jan</t>
    <phoneticPr fontId="1"/>
  </si>
  <si>
    <t>Male</t>
    <phoneticPr fontId="1"/>
  </si>
  <si>
    <t>Afghanistan</t>
  </si>
  <si>
    <t>No relationship</t>
    <phoneticPr fontId="1"/>
  </si>
  <si>
    <t>Father</t>
    <phoneticPr fontId="1"/>
  </si>
  <si>
    <t>Primary Education</t>
    <phoneticPr fontId="1"/>
  </si>
  <si>
    <t>Full</t>
    <phoneticPr fontId="1"/>
  </si>
  <si>
    <t>Private Sector</t>
  </si>
  <si>
    <t>Excellent</t>
    <phoneticPr fontId="1"/>
  </si>
  <si>
    <t>Feb</t>
    <phoneticPr fontId="1"/>
  </si>
  <si>
    <t>Female</t>
    <phoneticPr fontId="1"/>
  </si>
  <si>
    <t>Albania</t>
  </si>
  <si>
    <t>the Military, an active military personnel or a military personnel listed in the muster roll/military register</t>
  </si>
  <si>
    <t>Mother</t>
    <phoneticPr fontId="1"/>
  </si>
  <si>
    <t>Lower Secondary Education</t>
    <phoneticPr fontId="1"/>
  </si>
  <si>
    <t>Part</t>
    <phoneticPr fontId="1"/>
  </si>
  <si>
    <t>Ministry/Governmental Institution</t>
  </si>
  <si>
    <t>Good</t>
    <phoneticPr fontId="1"/>
  </si>
  <si>
    <t>Mar</t>
    <phoneticPr fontId="1"/>
  </si>
  <si>
    <t>Rather not say</t>
  </si>
  <si>
    <t>Algeria</t>
  </si>
  <si>
    <t>an organization affiliated with the Military, or a personnel who does not belong to the military at present but is listed in the muster roll/military register</t>
  </si>
  <si>
    <t>Husband</t>
    <phoneticPr fontId="1"/>
  </si>
  <si>
    <t>Upper Secondary Education</t>
    <phoneticPr fontId="1"/>
  </si>
  <si>
    <t>N/A</t>
    <phoneticPr fontId="1"/>
  </si>
  <si>
    <t>Higher Education and TVET</t>
  </si>
  <si>
    <t>Fair</t>
    <phoneticPr fontId="1"/>
  </si>
  <si>
    <t>Apr</t>
    <phoneticPr fontId="1"/>
  </si>
  <si>
    <t>American Samoa</t>
  </si>
  <si>
    <t>Private(profit)</t>
    <phoneticPr fontId="1"/>
  </si>
  <si>
    <t>Wife</t>
    <phoneticPr fontId="1"/>
  </si>
  <si>
    <t>Higher Education</t>
    <phoneticPr fontId="1"/>
  </si>
  <si>
    <t xml:space="preserve">Others </t>
  </si>
  <si>
    <t>Poor</t>
    <phoneticPr fontId="1"/>
  </si>
  <si>
    <t>May</t>
    <phoneticPr fontId="1"/>
  </si>
  <si>
    <t>Andorra</t>
  </si>
  <si>
    <t>NGO/Private(Non-profit)</t>
    <phoneticPr fontId="1"/>
  </si>
  <si>
    <t>an civilian organization but with military personnel or a military division within the organization</t>
  </si>
  <si>
    <t>Brother</t>
    <phoneticPr fontId="1"/>
  </si>
  <si>
    <t>Jun</t>
    <phoneticPr fontId="1"/>
  </si>
  <si>
    <t>Angola</t>
  </si>
  <si>
    <t>an organization which will be affiliated with or under the control of the Military in times of emergency as specified clearly in its organic law/law of establishment</t>
  </si>
  <si>
    <t>Sister</t>
    <phoneticPr fontId="1"/>
  </si>
  <si>
    <t>Jul</t>
    <phoneticPr fontId="1"/>
  </si>
  <si>
    <t>Anguilla</t>
  </si>
  <si>
    <t>Uncle</t>
    <phoneticPr fontId="1"/>
  </si>
  <si>
    <t>Aug</t>
    <phoneticPr fontId="1"/>
  </si>
  <si>
    <t>Antarctica</t>
  </si>
  <si>
    <t>Aunt</t>
    <phoneticPr fontId="1"/>
  </si>
  <si>
    <t>Sep</t>
    <phoneticPr fontId="1"/>
  </si>
  <si>
    <t>Antigua and Barbuda</t>
  </si>
  <si>
    <t>Son</t>
    <phoneticPr fontId="1"/>
  </si>
  <si>
    <t>Oct</t>
    <phoneticPr fontId="1"/>
  </si>
  <si>
    <t>Argentina</t>
  </si>
  <si>
    <t>Daughter</t>
    <phoneticPr fontId="1"/>
  </si>
  <si>
    <t>Nov</t>
    <phoneticPr fontId="1"/>
  </si>
  <si>
    <t>Armenia</t>
  </si>
  <si>
    <t>Cousin</t>
    <phoneticPr fontId="1"/>
  </si>
  <si>
    <t>Dec</t>
    <phoneticPr fontId="1"/>
  </si>
  <si>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</si>
  <si>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</si>
  <si>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</si>
  <si>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</si>
  <si>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</si>
  <si>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</si>
  <si>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</si>
  <si>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</si>
  <si>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</si>
  <si>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</si>
  <si>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</si>
  <si>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</si>
  <si>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</si>
  <si>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</si>
  <si>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</si>
  <si>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Saint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</si>
  <si>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</si>
  <si>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</si>
  <si>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</si>
  <si>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</si>
  <si>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</si>
  <si>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</si>
  <si>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</si>
  <si>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</si>
  <si>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</si>
  <si>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</si>
  <si>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</si>
  <si>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</si>
  <si>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</si>
  <si>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</si>
  <si>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</si>
  <si>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</si>
  <si>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</si>
  <si>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</si>
  <si>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</si>
  <si>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</si>
  <si>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</si>
  <si>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</si>
  <si>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</si>
  <si>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DR</t>
  </si>
  <si>
    <t>Cook Islands</t>
  </si>
  <si>
    <t>Costa Rica</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</si>
  <si>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</si>
  <si>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</si>
  <si>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</si>
  <si>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</si>
  <si>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</si>
  <si>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</si>
  <si>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</si>
  <si>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</si>
  <si>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</si>
  <si>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</si>
  <si>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</si>
  <si>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</si>
  <si>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</si>
  <si>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</si>
  <si>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</si>
  <si>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</si>
  <si>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</si>
  <si>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</si>
  <si>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</si>
  <si>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</si>
  <si>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</si>
  <si>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</si>
  <si>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</si>
  <si>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</si>
  <si>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</si>
  <si>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</si>
  <si>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</si>
  <si>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</si>
  <si>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</si>
  <si>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</si>
  <si>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</si>
  <si>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</si>
  <si>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</si>
  <si>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</si>
  <si>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</si>
  <si>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</si>
  <si>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</si>
  <si>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</si>
  <si>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</si>
  <si>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</si>
  <si>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</si>
  <si>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</si>
  <si>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</si>
  <si>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</si>
  <si>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</si>
  <si>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</si>
  <si>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</si>
  <si>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</si>
  <si>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</si>
  <si>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t>
  </si>
  <si>
    <t>Iraq</t>
  </si>
  <si>
    <t>Ireland</t>
  </si>
  <si>
    <t>Isle of Man</t>
  </si>
  <si>
    <t>Israel</t>
  </si>
  <si>
    <t>Italy</t>
  </si>
  <si>
    <t>Ivory Coast (Côte d'Ivoire)</t>
  </si>
  <si>
    <t>Jamaica</t>
  </si>
  <si>
    <t>Japan</t>
  </si>
  <si>
    <t>Jersey</t>
  </si>
  <si>
    <t>Jordan</t>
  </si>
  <si>
    <t>Kazakhstan</t>
  </si>
  <si>
    <t>Kenya</t>
  </si>
  <si>
    <t>Kingdom of Eswatini</t>
  </si>
  <si>
    <t>Kiribati</t>
  </si>
  <si>
    <t>Korea, Republic of</t>
  </si>
  <si>
    <t>Kuwait</t>
  </si>
  <si>
    <t>Kyrgyzstan</t>
  </si>
  <si>
    <t>Lao People's Democratic Republic</t>
  </si>
  <si>
    <t>Latvia</t>
  </si>
  <si>
    <t>Lebanon</t>
  </si>
  <si>
    <t>Lesotho</t>
  </si>
  <si>
    <t>Liberia</t>
  </si>
  <si>
    <t>Libya</t>
  </si>
  <si>
    <t>Liechtenstein</t>
  </si>
  <si>
    <t>Lithuania</t>
  </si>
  <si>
    <t>Luxembourg</t>
  </si>
  <si>
    <t>Macao</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</si>
  <si>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</si>
  <si>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</si>
  <si>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</si>
  <si>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</si>
  <si>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</si>
  <si>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</si>
  <si>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</si>
  <si>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</si>
  <si>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</si>
  <si>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</si>
  <si>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</si>
  <si>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</si>
  <si>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</si>
  <si>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</si>
  <si>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</si>
  <si>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</si>
  <si>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</si>
  <si>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</si>
  <si>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</si>
  <si>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</si>
  <si>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</si>
  <si>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</si>
  <si>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</si>
  <si>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</si>
  <si>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</si>
  <si>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</si>
  <si>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</si>
  <si>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</si>
  <si>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</si>
  <si>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</si>
  <si>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</si>
  <si>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</si>
  <si>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</si>
  <si>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Korea</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</si>
  <si>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</si>
  <si>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</si>
  <si>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</si>
  <si>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</si>
  <si>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</si>
  <si>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</si>
  <si>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</si>
  <si>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</si>
  <si>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</si>
  <si>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</si>
  <si>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</si>
  <si>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</si>
  <si>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</si>
  <si>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</si>
  <si>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</si>
  <si>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</si>
  <si>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Republic of Kosovo</t>
  </si>
  <si>
    <t>Reunion</t>
  </si>
  <si>
    <t>Romania</t>
  </si>
  <si>
    <t>Russian Federation</t>
  </si>
  <si>
    <t>Rwanda</t>
  </si>
  <si>
    <t>Saint Barthelemy</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</si>
  <si>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</si>
  <si>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</si>
  <si>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</si>
  <si>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</si>
  <si>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</si>
  <si>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</si>
  <si>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</si>
  <si>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</si>
  <si>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</si>
  <si>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</si>
  <si>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</si>
  <si>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</si>
  <si>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</si>
  <si>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</si>
  <si>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</si>
  <si>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</si>
  <si>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</si>
  <si>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</si>
  <si>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</si>
  <si>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 Georgia and the Sou. Sandwich Is.</t>
  </si>
  <si>
    <t>South Africa</t>
  </si>
  <si>
    <t>South Sudan</t>
  </si>
  <si>
    <t>Spain</t>
  </si>
  <si>
    <t>Sri Lanka</t>
  </si>
  <si>
    <t>St. Helena Ascension-Tristanda Cunha</t>
  </si>
  <si>
    <t>Sudan</t>
  </si>
  <si>
    <t>Suriname</t>
  </si>
  <si>
    <t>Svalbard and Jan Mayen</t>
  </si>
  <si>
    <t>Sweden</t>
  </si>
  <si>
    <t>Switzerland</t>
  </si>
  <si>
    <t>Syria</t>
  </si>
  <si>
    <t>Taiwan</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</si>
  <si>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</si>
  <si>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</si>
  <si>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</si>
  <si>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</si>
  <si>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</si>
  <si>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</si>
  <si>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</si>
  <si>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</si>
  <si>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</si>
  <si>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</si>
  <si>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</si>
  <si>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</si>
  <si>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</si>
  <si>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</si>
  <si>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</si>
  <si>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</si>
  <si>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</si>
  <si>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</si>
  <si>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t>
  </si>
  <si>
    <t>Uruguay</t>
  </si>
  <si>
    <t>Uzbekistan</t>
  </si>
  <si>
    <t>Vanuatu</t>
  </si>
  <si>
    <t>Venezuela</t>
  </si>
  <si>
    <t>Viet Nam</t>
  </si>
  <si>
    <t>Virgin Islands, British</t>
  </si>
  <si>
    <t>Virgin Islands, U.S.</t>
  </si>
  <si>
    <t>Wallis and Futuna</t>
  </si>
  <si>
    <t>Western Sahara</t>
  </si>
  <si>
    <t>Yemen</t>
  </si>
  <si>
    <t>Zambia</t>
  </si>
  <si>
    <t>Zimbabwe</t>
  </si>
  <si>
    <r>
      <t xml:space="preserve">Total No.
</t>
    </r>
    <r>
      <rPr>
        <sz val="10"/>
        <color rgb="FFFF0000"/>
        <rFont val="Arial"/>
        <family val="2"/>
      </rPr>
      <t>(3 digits)</t>
    </r>
    <phoneticPr fontId="1"/>
  </si>
  <si>
    <t>Country Name
(Nationality)</t>
    <phoneticPr fontId="1"/>
  </si>
  <si>
    <t>Name of Program</t>
    <phoneticPr fontId="1"/>
  </si>
  <si>
    <t>Country Code</t>
    <phoneticPr fontId="1"/>
  </si>
  <si>
    <t>Program Code</t>
    <phoneticPr fontId="1"/>
  </si>
  <si>
    <r>
      <t xml:space="preserve">Reg. No.
</t>
    </r>
    <r>
      <rPr>
        <sz val="10"/>
        <color rgb="FFFF0000"/>
        <rFont val="Arial"/>
        <family val="2"/>
      </rPr>
      <t>(Country code + Program Code + 3 digits number)</t>
    </r>
    <phoneticPr fontId="1"/>
  </si>
  <si>
    <r>
      <t xml:space="preserve">Name
</t>
    </r>
    <r>
      <rPr>
        <sz val="10"/>
        <color rgb="FFFF0000"/>
        <rFont val="Arial"/>
        <family val="2"/>
      </rPr>
      <t>*As shown in passport</t>
    </r>
    <phoneticPr fontId="1"/>
  </si>
  <si>
    <t>Name by Katakana</t>
    <phoneticPr fontId="1"/>
  </si>
  <si>
    <t>Gender
(M/F)</t>
    <phoneticPr fontId="1"/>
  </si>
  <si>
    <t>Date of Birth
(yyyy/mm/dd)</t>
    <phoneticPr fontId="1"/>
  </si>
  <si>
    <t>Age
(as of April 1, 2023)</t>
    <phoneticPr fontId="1"/>
  </si>
  <si>
    <t>Contact</t>
  </si>
  <si>
    <t>Organization</t>
  </si>
  <si>
    <t>Order of priority by JICA Overseas Offices
(Please prioritize candidates of each country)</t>
    <phoneticPr fontId="1"/>
  </si>
  <si>
    <t>Remarks or comments for university matching. This comment will be visible to the University.
(If any)</t>
    <phoneticPr fontId="1"/>
  </si>
  <si>
    <r>
      <t xml:space="preserve">Proficiency in English
</t>
    </r>
    <r>
      <rPr>
        <sz val="10"/>
        <color rgb="FFFF0000"/>
        <rFont val="Arial"/>
        <family val="2"/>
      </rPr>
      <t>*mandatory if requested by the desired universities</t>
    </r>
    <phoneticPr fontId="1"/>
  </si>
  <si>
    <t>Research Topic</t>
    <phoneticPr fontId="1"/>
  </si>
  <si>
    <t>Desired University (1st Prioirity)</t>
    <phoneticPr fontId="1"/>
  </si>
  <si>
    <t>Pre-application Matching to 1st desired university</t>
    <phoneticPr fontId="1"/>
  </si>
  <si>
    <t>JICA screening (Jan 2023)</t>
  </si>
  <si>
    <t>Selection by 1st desired University</t>
    <phoneticPr fontId="1"/>
  </si>
  <si>
    <t>Final Screening by JICA
(July 2023)</t>
    <phoneticPr fontId="1"/>
  </si>
  <si>
    <r>
      <rPr>
        <sz val="10"/>
        <color theme="1"/>
        <rFont val="ＭＳ Ｐゴシック"/>
        <family val="3"/>
        <charset val="128"/>
      </rPr>
      <t>国内部コメント</t>
    </r>
    <rPh sb="0" eb="2">
      <t>コクナイ</t>
    </rPh>
    <rPh sb="2" eb="3">
      <t>ブ</t>
    </rPh>
    <phoneticPr fontId="1"/>
  </si>
  <si>
    <t>Desired University (2nd Prioirity)</t>
    <phoneticPr fontId="1"/>
  </si>
  <si>
    <t>Pre-application Matching to 2nd desired university</t>
    <phoneticPr fontId="1"/>
  </si>
  <si>
    <t>Selection by 2nd desired University</t>
    <phoneticPr fontId="1"/>
  </si>
  <si>
    <t>Desired University (3rd Prioirity)</t>
    <phoneticPr fontId="1"/>
  </si>
  <si>
    <t>Pre-application Matching to 3rd desired university</t>
    <phoneticPr fontId="1"/>
  </si>
  <si>
    <t>Selection by 3rd desired University</t>
    <phoneticPr fontId="1"/>
  </si>
  <si>
    <r>
      <t xml:space="preserve">FAMILY NAME
</t>
    </r>
    <r>
      <rPr>
        <sz val="10"/>
        <color rgb="FFFF0000"/>
        <rFont val="Arial"/>
        <family val="2"/>
      </rPr>
      <t>*ALL CAPITAL letters</t>
    </r>
    <phoneticPr fontId="1"/>
  </si>
  <si>
    <r>
      <t xml:space="preserve">First name
</t>
    </r>
    <r>
      <rPr>
        <sz val="10"/>
        <color rgb="FFFF0000"/>
        <rFont val="Arial"/>
        <family val="2"/>
      </rPr>
      <t>*Capital letter + lower case letters</t>
    </r>
    <phoneticPr fontId="1"/>
  </si>
  <si>
    <r>
      <t xml:space="preserve">Middle Name 
(if any)
</t>
    </r>
    <r>
      <rPr>
        <sz val="10"/>
        <color rgb="FFFF0000"/>
        <rFont val="Arial"/>
        <family val="2"/>
      </rPr>
      <t>*Capital letter + lower case letters</t>
    </r>
    <phoneticPr fontId="1"/>
  </si>
  <si>
    <t>Full Name
(Family-First-Middle)</t>
    <phoneticPr fontId="1"/>
  </si>
  <si>
    <t>Family Name
(Katakana)</t>
    <phoneticPr fontId="1"/>
  </si>
  <si>
    <t>First Name
(Katakana)</t>
    <phoneticPr fontId="1"/>
  </si>
  <si>
    <t>Middle Name 
(if any)
(Katakana)</t>
    <phoneticPr fontId="1"/>
  </si>
  <si>
    <t>Tel. No.</t>
    <phoneticPr fontId="1"/>
  </si>
  <si>
    <t>Name of Organization</t>
    <phoneticPr fontId="1"/>
  </si>
  <si>
    <t>Type of Organization 1</t>
    <phoneticPr fontId="1"/>
  </si>
  <si>
    <t>Type of Organization 2</t>
    <phoneticPr fontId="1"/>
  </si>
  <si>
    <t>Name of Certificate</t>
    <phoneticPr fontId="1"/>
  </si>
  <si>
    <t>Score</t>
    <phoneticPr fontId="1"/>
  </si>
  <si>
    <t>Date of Exam</t>
    <phoneticPr fontId="1"/>
  </si>
  <si>
    <t>Graduate School Code</t>
    <phoneticPr fontId="1"/>
  </si>
  <si>
    <t>Name of University</t>
    <phoneticPr fontId="1"/>
  </si>
  <si>
    <t>Name of Graduate School</t>
    <phoneticPr fontId="1"/>
  </si>
  <si>
    <t>Name of Course/Program</t>
    <phoneticPr fontId="1"/>
  </si>
  <si>
    <t>Master or PhD.</t>
    <phoneticPr fontId="1"/>
  </si>
  <si>
    <t>Supervisor of Choice</t>
    <phoneticPr fontId="1"/>
  </si>
  <si>
    <r>
      <rPr>
        <sz val="10"/>
        <color theme="1"/>
        <rFont val="ＭＳ Ｐゴシック"/>
        <family val="3"/>
        <charset val="128"/>
      </rPr>
      <t xml:space="preserve">入学時の受入可能な身分
</t>
    </r>
    <r>
      <rPr>
        <sz val="10"/>
        <color theme="1"/>
        <rFont val="Arial"/>
        <family val="2"/>
      </rPr>
      <t>Acceptable Status at the time of admission</t>
    </r>
    <phoneticPr fontId="1"/>
  </si>
  <si>
    <r>
      <rPr>
        <sz val="10"/>
        <color theme="1"/>
        <rFont val="ＭＳ Ｐゴシック"/>
        <family val="3"/>
        <charset val="128"/>
      </rPr>
      <t xml:space="preserve">正規生
</t>
    </r>
    <r>
      <rPr>
        <sz val="10"/>
        <color theme="1"/>
        <rFont val="Arial"/>
        <family val="2"/>
      </rPr>
      <t>Regular Student (2023)</t>
    </r>
    <phoneticPr fontId="1"/>
  </si>
  <si>
    <r>
      <rPr>
        <sz val="10"/>
        <color theme="1"/>
        <rFont val="ＭＳ Ｐゴシック"/>
        <family val="3"/>
        <charset val="128"/>
      </rPr>
      <t xml:space="preserve">研究生
</t>
    </r>
    <r>
      <rPr>
        <sz val="10"/>
        <color theme="1"/>
        <rFont val="Arial"/>
        <family val="2"/>
      </rPr>
      <t>Research Student(2023)</t>
    </r>
    <phoneticPr fontId="1"/>
  </si>
  <si>
    <r>
      <rPr>
        <sz val="10"/>
        <color theme="1"/>
        <rFont val="ＭＳ Ｐゴシック"/>
        <family val="3"/>
        <charset val="128"/>
      </rPr>
      <t xml:space="preserve">出願前マッチング結果
</t>
    </r>
    <r>
      <rPr>
        <sz val="10"/>
        <color theme="1"/>
        <rFont val="Arial"/>
        <family val="2"/>
      </rPr>
      <t>Pre-application Matching Result</t>
    </r>
    <rPh sb="0" eb="2">
      <t>シュツガン</t>
    </rPh>
    <rPh sb="2" eb="3">
      <t>マエ</t>
    </rPh>
    <rPh sb="8" eb="10">
      <t>ケッカ</t>
    </rPh>
    <phoneticPr fontId="1"/>
  </si>
  <si>
    <r>
      <rPr>
        <sz val="10"/>
        <color theme="1"/>
        <rFont val="ＭＳ Ｐゴシック"/>
        <family val="3"/>
        <charset val="128"/>
      </rPr>
      <t xml:space="preserve">合否理由・コメント等
</t>
    </r>
    <r>
      <rPr>
        <sz val="10"/>
        <color theme="1"/>
        <rFont val="Arial"/>
        <family val="2"/>
      </rPr>
      <t>Reason or Comment</t>
    </r>
    <rPh sb="0" eb="2">
      <t>ゴウヒ</t>
    </rPh>
    <rPh sb="2" eb="4">
      <t>リユウ</t>
    </rPh>
    <rPh sb="9" eb="10">
      <t>トウ</t>
    </rPh>
    <phoneticPr fontId="1"/>
  </si>
  <si>
    <r>
      <rPr>
        <sz val="10"/>
        <color theme="1"/>
        <rFont val="ＭＳ Ｐゴシック"/>
        <family val="3"/>
        <charset val="128"/>
      </rPr>
      <t xml:space="preserve">指導教員（予定）
</t>
    </r>
    <r>
      <rPr>
        <sz val="10"/>
        <color theme="1"/>
        <rFont val="Arial"/>
        <family val="2"/>
      </rPr>
      <t>Name of Supervisor(tentative)
*</t>
    </r>
    <r>
      <rPr>
        <sz val="10"/>
        <color theme="1"/>
        <rFont val="ＭＳ Ｐゴシック"/>
        <family val="3"/>
        <charset val="128"/>
      </rPr>
      <t xml:space="preserve">合格者のみ
</t>
    </r>
    <r>
      <rPr>
        <sz val="10"/>
        <color theme="1"/>
        <rFont val="Arial"/>
        <family val="2"/>
      </rPr>
      <t xml:space="preserve">*For only those who passed the matching </t>
    </r>
    <rPh sb="0" eb="2">
      <t>シドウ</t>
    </rPh>
    <rPh sb="2" eb="4">
      <t>キョウイン</t>
    </rPh>
    <rPh sb="5" eb="7">
      <t>ヨテイ</t>
    </rPh>
    <phoneticPr fontId="1"/>
  </si>
  <si>
    <r>
      <rPr>
        <sz val="10"/>
        <color theme="1"/>
        <rFont val="ＭＳ Ｐゴシック"/>
        <family val="3"/>
        <charset val="128"/>
      </rPr>
      <t xml:space="preserve">入学試験受験までの連絡先
</t>
    </r>
    <r>
      <rPr>
        <sz val="10"/>
        <color theme="1"/>
        <rFont val="Arial"/>
        <family val="2"/>
      </rPr>
      <t>Contact Informarion for Application</t>
    </r>
    <rPh sb="0" eb="2">
      <t>ニュウガク</t>
    </rPh>
    <rPh sb="2" eb="4">
      <t>シケン</t>
    </rPh>
    <rPh sb="4" eb="6">
      <t>ジュケン</t>
    </rPh>
    <rPh sb="9" eb="11">
      <t>レンラク</t>
    </rPh>
    <rPh sb="11" eb="12">
      <t>サキ</t>
    </rPh>
    <phoneticPr fontId="1"/>
  </si>
  <si>
    <r>
      <rPr>
        <sz val="10"/>
        <rFont val="ＭＳ Ｐゴシック"/>
        <family val="3"/>
        <charset val="128"/>
      </rPr>
      <t>出願前マッチング結果を踏まえた入学時受入身分
正規生入学への出願／研究生入学への出願／正規生・研究生いずれも可／選考時に決定
（</t>
    </r>
    <r>
      <rPr>
        <sz val="10"/>
        <rFont val="Arial"/>
        <family val="2"/>
      </rPr>
      <t>2023</t>
    </r>
    <r>
      <rPr>
        <sz val="10"/>
        <rFont val="ＭＳ Ｐゴシック"/>
        <family val="3"/>
        <charset val="128"/>
      </rPr>
      <t xml:space="preserve">年秋入学時点）
</t>
    </r>
    <r>
      <rPr>
        <sz val="10"/>
        <rFont val="Arial"/>
        <family val="2"/>
      </rPr>
      <t>Acceptable Status at the time of admission (Fall 2023)
application for regular student is acceptable /
application research student is acceptabl / 
application for either regular/resarch student is acceptable /
the status will be determined at the time of admission screening</t>
    </r>
    <rPh sb="0" eb="2">
      <t>シュツガン</t>
    </rPh>
    <rPh sb="2" eb="3">
      <t>マエ</t>
    </rPh>
    <rPh sb="8" eb="10">
      <t>ケッカ</t>
    </rPh>
    <rPh sb="11" eb="12">
      <t>フ</t>
    </rPh>
    <rPh sb="15" eb="17">
      <t>ニュウガク</t>
    </rPh>
    <rPh sb="17" eb="18">
      <t>ジ</t>
    </rPh>
    <rPh sb="26" eb="28">
      <t>ニュウガク</t>
    </rPh>
    <rPh sb="30" eb="32">
      <t>シュツガン</t>
    </rPh>
    <rPh sb="36" eb="38">
      <t>ニュウガク</t>
    </rPh>
    <rPh sb="40" eb="42">
      <t>シュツガン</t>
    </rPh>
    <rPh sb="43" eb="46">
      <t>セイキセイ</t>
    </rPh>
    <rPh sb="47" eb="50">
      <t>ケンキュウセイ</t>
    </rPh>
    <rPh sb="54" eb="55">
      <t>カ</t>
    </rPh>
    <rPh sb="56" eb="59">
      <t>センコウジ</t>
    </rPh>
    <rPh sb="60" eb="62">
      <t>ケッテイ</t>
    </rPh>
    <rPh sb="72" eb="74">
      <t>ジテン</t>
    </rPh>
    <phoneticPr fontId="1"/>
  </si>
  <si>
    <r>
      <rPr>
        <sz val="10"/>
        <color theme="1"/>
        <rFont val="ＭＳ Ｐゴシック"/>
        <family val="3"/>
        <charset val="128"/>
      </rPr>
      <t>出願情報</t>
    </r>
    <rPh sb="0" eb="2">
      <t>シュツガン</t>
    </rPh>
    <rPh sb="2" eb="4">
      <t>ジョウホウ</t>
    </rPh>
    <phoneticPr fontId="1"/>
  </si>
  <si>
    <r>
      <rPr>
        <sz val="10"/>
        <color theme="1"/>
        <rFont val="ＭＳ Ｐゴシック"/>
        <family val="3"/>
        <charset val="128"/>
      </rPr>
      <t>必須統一試験の要否／種類／提出時期
（</t>
    </r>
    <r>
      <rPr>
        <sz val="10"/>
        <color theme="1"/>
        <rFont val="Arial"/>
        <family val="2"/>
      </rPr>
      <t>TOEFL</t>
    </r>
    <r>
      <rPr>
        <sz val="10"/>
        <color theme="1"/>
        <rFont val="ＭＳ Ｐゴシック"/>
        <family val="3"/>
        <charset val="128"/>
      </rPr>
      <t>、</t>
    </r>
    <r>
      <rPr>
        <sz val="10"/>
        <color theme="1"/>
        <rFont val="Arial"/>
        <family val="2"/>
      </rPr>
      <t>IELTS</t>
    </r>
    <r>
      <rPr>
        <sz val="10"/>
        <color theme="1"/>
        <rFont val="ＭＳ Ｐゴシック"/>
        <family val="3"/>
        <charset val="128"/>
      </rPr>
      <t>、</t>
    </r>
    <r>
      <rPr>
        <sz val="10"/>
        <color theme="1"/>
        <rFont val="Arial"/>
        <family val="2"/>
      </rPr>
      <t>GMAT</t>
    </r>
    <r>
      <rPr>
        <sz val="10"/>
        <color theme="1"/>
        <rFont val="ＭＳ Ｐゴシック"/>
        <family val="3"/>
        <charset val="128"/>
      </rPr>
      <t>、</t>
    </r>
    <r>
      <rPr>
        <sz val="10"/>
        <color theme="1"/>
        <rFont val="Arial"/>
        <family val="2"/>
      </rPr>
      <t>GRE</t>
    </r>
    <r>
      <rPr>
        <sz val="10"/>
        <color theme="1"/>
        <rFont val="ＭＳ Ｐゴシック"/>
        <family val="3"/>
        <charset val="128"/>
      </rPr>
      <t xml:space="preserve">等）
</t>
    </r>
    <r>
      <rPr>
        <sz val="10"/>
        <color theme="1"/>
        <rFont val="Arial"/>
        <family val="2"/>
      </rPr>
      <t xml:space="preserve">Whether or not required to submit Test Certificates/Types of Test Certificate/Submission Timing
</t>
    </r>
    <r>
      <rPr>
        <sz val="10"/>
        <color theme="1"/>
        <rFont val="ＭＳ Ｐゴシック"/>
        <family val="3"/>
        <charset val="128"/>
      </rPr>
      <t>（</t>
    </r>
    <r>
      <rPr>
        <sz val="10"/>
        <color theme="1"/>
        <rFont val="Arial"/>
        <family val="2"/>
      </rPr>
      <t>TOEFL, IELTS, GMAT, GRE and others)</t>
    </r>
    <phoneticPr fontId="1"/>
  </si>
  <si>
    <r>
      <rPr>
        <sz val="10"/>
        <color theme="1"/>
        <rFont val="ＭＳ Ｐゴシック"/>
        <family val="3"/>
        <charset val="128"/>
      </rPr>
      <t xml:space="preserve">英語統一試験結果の代替について
</t>
    </r>
    <r>
      <rPr>
        <sz val="10"/>
        <color theme="1"/>
        <rFont val="Arial"/>
        <family val="2"/>
      </rPr>
      <t>Alternative Documents to prove English Proficiency</t>
    </r>
    <phoneticPr fontId="1"/>
  </si>
  <si>
    <r>
      <rPr>
        <sz val="10"/>
        <color theme="1"/>
        <rFont val="ＭＳ Ｐゴシック"/>
        <family val="3"/>
        <charset val="128"/>
      </rPr>
      <t xml:space="preserve">入試合否発表
</t>
    </r>
    <r>
      <rPr>
        <sz val="10"/>
        <color theme="1"/>
        <rFont val="Arial"/>
        <family val="2"/>
      </rPr>
      <t>University's examination results announcement</t>
    </r>
    <phoneticPr fontId="1"/>
  </si>
  <si>
    <r>
      <rPr>
        <sz val="10"/>
        <rFont val="ＭＳ Ｐゴシック"/>
        <family val="3"/>
        <charset val="128"/>
      </rPr>
      <t xml:space="preserve">留意点（候補者向け）
</t>
    </r>
    <r>
      <rPr>
        <sz val="10"/>
        <rFont val="Arial"/>
        <family val="2"/>
      </rPr>
      <t>Points  to Note(for candidates)</t>
    </r>
    <rPh sb="0" eb="3">
      <t>リュウイテン</t>
    </rPh>
    <rPh sb="4" eb="7">
      <t>コウホシャ</t>
    </rPh>
    <rPh sb="7" eb="8">
      <t>ム</t>
    </rPh>
    <phoneticPr fontId="1"/>
  </si>
  <si>
    <r>
      <rPr>
        <sz val="10"/>
        <rFont val="ＭＳ Ｐゴシック"/>
        <family val="3"/>
        <charset val="128"/>
      </rPr>
      <t>ＪＩＣＡへの共有事項
（日本語）</t>
    </r>
    <rPh sb="6" eb="8">
      <t>キョウユウ</t>
    </rPh>
    <rPh sb="8" eb="10">
      <t>ジコウ</t>
    </rPh>
    <rPh sb="12" eb="15">
      <t>ニホンゴ</t>
    </rPh>
    <phoneticPr fontId="1"/>
  </si>
  <si>
    <r>
      <rPr>
        <sz val="10"/>
        <color theme="1"/>
        <rFont val="ＭＳ Ｐゴシック"/>
        <family val="3"/>
        <charset val="128"/>
      </rPr>
      <t xml:space="preserve">入試結果
</t>
    </r>
    <r>
      <rPr>
        <sz val="10"/>
        <color theme="1"/>
        <rFont val="Arial"/>
        <family val="2"/>
      </rPr>
      <t>Exam Result</t>
    </r>
    <rPh sb="0" eb="2">
      <t>ニュウシ</t>
    </rPh>
    <rPh sb="2" eb="4">
      <t>ケッカ</t>
    </rPh>
    <phoneticPr fontId="1"/>
  </si>
  <si>
    <t>2023年秋入学時点の受入身分
Types of Status to be Accepted as of 2023 Fall Admission</t>
    <rPh sb="4" eb="5">
      <t>ネン</t>
    </rPh>
    <rPh sb="5" eb="8">
      <t>アキニュウガク</t>
    </rPh>
    <rPh sb="8" eb="10">
      <t>ジテン</t>
    </rPh>
    <rPh sb="11" eb="15">
      <t>ウケイレミブン</t>
    </rPh>
    <phoneticPr fontId="1"/>
  </si>
  <si>
    <r>
      <rPr>
        <sz val="10"/>
        <color theme="1"/>
        <rFont val="ＭＳ Ｐゴシック"/>
        <family val="3"/>
        <charset val="128"/>
      </rPr>
      <t xml:space="preserve">入学日
＊学籍発生日
</t>
    </r>
    <r>
      <rPr>
        <sz val="10"/>
        <color theme="1"/>
        <rFont val="Arial"/>
        <family val="2"/>
      </rPr>
      <t>Date of Admission
*</t>
    </r>
    <r>
      <rPr>
        <sz val="10"/>
        <color theme="1"/>
        <rFont val="ＭＳ Ｐゴシック"/>
        <family val="3"/>
        <charset val="128"/>
      </rPr>
      <t xml:space="preserve">合格者のみ
</t>
    </r>
    <r>
      <rPr>
        <sz val="10"/>
        <color theme="1"/>
        <rFont val="Arial"/>
        <family val="2"/>
      </rPr>
      <t xml:space="preserve">*Only those who passed the selection
</t>
    </r>
    <rPh sb="0" eb="3">
      <t>ニュウガクビ</t>
    </rPh>
    <rPh sb="5" eb="7">
      <t>ガクセキ</t>
    </rPh>
    <rPh sb="7" eb="10">
      <t>ハッセイビ</t>
    </rPh>
    <rPh sb="30" eb="33">
      <t>ゴウカクシャ</t>
    </rPh>
    <phoneticPr fontId="1"/>
  </si>
  <si>
    <r>
      <rPr>
        <sz val="10"/>
        <color theme="1"/>
        <rFont val="ＭＳ Ｐゴシック"/>
        <family val="3"/>
        <charset val="128"/>
      </rPr>
      <t xml:space="preserve">備考
</t>
    </r>
    <r>
      <rPr>
        <sz val="10"/>
        <color theme="1"/>
        <rFont val="Arial"/>
        <family val="2"/>
      </rPr>
      <t>*</t>
    </r>
    <r>
      <rPr>
        <sz val="10"/>
        <color theme="1"/>
        <rFont val="ＭＳ Ｐゴシック"/>
        <family val="3"/>
        <charset val="128"/>
      </rPr>
      <t>コースや指導教員の変更等があればお知らせください</t>
    </r>
    <rPh sb="0" eb="2">
      <t>ビコウ</t>
    </rPh>
    <rPh sb="8" eb="10">
      <t>シドウ</t>
    </rPh>
    <rPh sb="10" eb="12">
      <t>キョウイン</t>
    </rPh>
    <rPh sb="13" eb="15">
      <t>ヘンコウ</t>
    </rPh>
    <rPh sb="15" eb="16">
      <t>トウ</t>
    </rPh>
    <rPh sb="21" eb="22">
      <t>シ</t>
    </rPh>
    <phoneticPr fontId="1"/>
  </si>
  <si>
    <r>
      <rPr>
        <sz val="10"/>
        <color theme="1"/>
        <rFont val="ＭＳ Ｐゴシック"/>
        <family val="3"/>
        <charset val="128"/>
      </rPr>
      <t>出願期間（</t>
    </r>
    <r>
      <rPr>
        <sz val="10"/>
        <color theme="1"/>
        <rFont val="Arial"/>
        <family val="2"/>
      </rPr>
      <t>2023</t>
    </r>
    <r>
      <rPr>
        <sz val="10"/>
        <color theme="1"/>
        <rFont val="ＭＳ Ｐゴシック"/>
        <family val="3"/>
        <charset val="128"/>
      </rPr>
      <t>年秋入学</t>
    </r>
    <r>
      <rPr>
        <sz val="10"/>
        <color theme="1"/>
        <rFont val="Arial"/>
        <family val="2"/>
      </rPr>
      <t xml:space="preserve"> </t>
    </r>
    <r>
      <rPr>
        <sz val="10"/>
        <color theme="1"/>
        <rFont val="ＭＳ Ｐゴシック"/>
        <family val="3"/>
        <charset val="128"/>
      </rPr>
      <t>正規生用</t>
    </r>
    <r>
      <rPr>
        <sz val="10"/>
        <color theme="1"/>
        <rFont val="Arial"/>
        <family val="2"/>
      </rPr>
      <t xml:space="preserve">)
</t>
    </r>
    <r>
      <rPr>
        <sz val="10"/>
        <color theme="1"/>
        <rFont val="ＭＳ Ｐゴシック"/>
        <family val="3"/>
        <charset val="128"/>
      </rPr>
      <t>※</t>
    </r>
    <r>
      <rPr>
        <sz val="10"/>
        <color theme="1"/>
        <rFont val="Arial"/>
        <family val="2"/>
      </rPr>
      <t>JICA</t>
    </r>
    <r>
      <rPr>
        <sz val="10"/>
        <color theme="1"/>
        <rFont val="ＭＳ Ｐゴシック"/>
        <family val="3"/>
        <charset val="128"/>
      </rPr>
      <t>候補者向けと一般留学生向けで期間が異なる場合は、</t>
    </r>
    <r>
      <rPr>
        <sz val="10"/>
        <color theme="1"/>
        <rFont val="Arial"/>
        <family val="2"/>
      </rPr>
      <t>JICA</t>
    </r>
    <r>
      <rPr>
        <sz val="10"/>
        <color theme="1"/>
        <rFont val="ＭＳ Ｐゴシック"/>
        <family val="3"/>
        <charset val="128"/>
      </rPr>
      <t xml:space="preserve">候補者向けの出願期間を記載ください。
</t>
    </r>
    <r>
      <rPr>
        <sz val="10"/>
        <color theme="1"/>
        <rFont val="Arial"/>
        <family val="2"/>
      </rPr>
      <t>Application period of submission of application documennts for the entrance examination to the univerisity (for Regular Student)</t>
    </r>
    <phoneticPr fontId="1"/>
  </si>
  <si>
    <r>
      <t>JICA</t>
    </r>
    <r>
      <rPr>
        <sz val="10"/>
        <color theme="1"/>
        <rFont val="ＭＳ Ｐゴシック"/>
        <family val="3"/>
        <charset val="128"/>
      </rPr>
      <t>候補者向けの出願期間が</t>
    </r>
    <r>
      <rPr>
        <sz val="10"/>
        <color theme="1"/>
        <rFont val="Arial"/>
        <family val="2"/>
      </rPr>
      <t>2023</t>
    </r>
    <r>
      <rPr>
        <sz val="10"/>
        <color theme="1"/>
        <rFont val="ＭＳ Ｐゴシック"/>
        <family val="3"/>
        <charset val="128"/>
      </rPr>
      <t>年</t>
    </r>
    <r>
      <rPr>
        <sz val="10"/>
        <color theme="1"/>
        <rFont val="Arial"/>
        <family val="2"/>
      </rPr>
      <t>1</t>
    </r>
    <r>
      <rPr>
        <sz val="10"/>
        <color theme="1"/>
        <rFont val="ＭＳ Ｐゴシック"/>
        <family val="3"/>
        <charset val="128"/>
      </rPr>
      <t xml:space="preserve">月末日までに終了するかどうか
</t>
    </r>
    <r>
      <rPr>
        <sz val="10"/>
        <color theme="1"/>
        <rFont val="Arial"/>
        <family val="2"/>
      </rPr>
      <t xml:space="preserve">Whether or not the application period for the entrance examination for JICA candidates ends by the end of January 2023.
</t>
    </r>
    <r>
      <rPr>
        <sz val="10"/>
        <color theme="1"/>
        <rFont val="ＭＳ Ｐゴシック"/>
        <family val="3"/>
        <charset val="128"/>
      </rPr>
      <t>（</t>
    </r>
    <r>
      <rPr>
        <sz val="10"/>
        <color theme="1"/>
        <rFont val="Arial"/>
        <family val="2"/>
      </rPr>
      <t>if applicable, candidates are to apply directly for entrance examination without Pre-application matching)</t>
    </r>
    <phoneticPr fontId="1"/>
  </si>
  <si>
    <r>
      <t>JICA</t>
    </r>
    <r>
      <rPr>
        <sz val="10"/>
        <color theme="1"/>
        <rFont val="ＭＳ Ｐゴシック"/>
        <family val="3"/>
        <charset val="128"/>
      </rPr>
      <t xml:space="preserve">候補者向けの出願期間が未定の場合、前年度の出願期間をご記載ください。
（※参考情報として）
</t>
    </r>
    <r>
      <rPr>
        <sz val="10"/>
        <color theme="1"/>
        <rFont val="Arial"/>
        <family val="2"/>
      </rPr>
      <t>If the application period for entrance examination for JICA candidates is undecided, please state the application period for the previous year(for reference only)</t>
    </r>
    <phoneticPr fontId="1"/>
  </si>
  <si>
    <r>
      <rPr>
        <sz val="10"/>
        <color theme="1"/>
        <rFont val="ＭＳ Ｐゴシック"/>
        <family val="3"/>
        <charset val="128"/>
      </rPr>
      <t>出願期間（</t>
    </r>
    <r>
      <rPr>
        <sz val="10"/>
        <color theme="1"/>
        <rFont val="Arial"/>
        <family val="2"/>
      </rPr>
      <t>2023</t>
    </r>
    <r>
      <rPr>
        <sz val="10"/>
        <color theme="1"/>
        <rFont val="ＭＳ Ｐゴシック"/>
        <family val="3"/>
        <charset val="128"/>
      </rPr>
      <t>年秋入学</t>
    </r>
    <r>
      <rPr>
        <sz val="10"/>
        <color theme="1"/>
        <rFont val="Arial"/>
        <family val="2"/>
      </rPr>
      <t xml:space="preserve"> </t>
    </r>
    <r>
      <rPr>
        <sz val="10"/>
        <color theme="1"/>
        <rFont val="ＭＳ Ｐゴシック"/>
        <family val="3"/>
        <charset val="128"/>
      </rPr>
      <t>研究生用</t>
    </r>
    <r>
      <rPr>
        <sz val="10"/>
        <color theme="1"/>
        <rFont val="Arial"/>
        <family val="2"/>
      </rPr>
      <t xml:space="preserve">)
</t>
    </r>
    <r>
      <rPr>
        <sz val="10"/>
        <color theme="1"/>
        <rFont val="ＭＳ Ｐゴシック"/>
        <family val="3"/>
        <charset val="128"/>
      </rPr>
      <t>※</t>
    </r>
    <r>
      <rPr>
        <sz val="10"/>
        <color theme="1"/>
        <rFont val="Arial"/>
        <family val="2"/>
      </rPr>
      <t>JICA</t>
    </r>
    <r>
      <rPr>
        <sz val="10"/>
        <color theme="1"/>
        <rFont val="ＭＳ Ｐゴシック"/>
        <family val="3"/>
        <charset val="128"/>
      </rPr>
      <t>候補者向けと一般留学生向けで期間が異なる場合は、</t>
    </r>
    <r>
      <rPr>
        <sz val="10"/>
        <color theme="1"/>
        <rFont val="Arial"/>
        <family val="2"/>
      </rPr>
      <t>JICA</t>
    </r>
    <r>
      <rPr>
        <sz val="10"/>
        <color theme="1"/>
        <rFont val="ＭＳ Ｐゴシック"/>
        <family val="3"/>
        <charset val="128"/>
      </rPr>
      <t xml:space="preserve">候補者向けの出願期間を記載ください。
</t>
    </r>
    <r>
      <rPr>
        <sz val="10"/>
        <color theme="1"/>
        <rFont val="Arial"/>
        <family val="2"/>
      </rPr>
      <t>Application period of submission of application documennts for the entrance examination to the univerisity (for Reserch Student)</t>
    </r>
    <phoneticPr fontId="1"/>
  </si>
  <si>
    <r>
      <t>JICA</t>
    </r>
    <r>
      <rPr>
        <sz val="10"/>
        <color theme="1"/>
        <rFont val="ＭＳ Ｐゴシック"/>
        <family val="3"/>
        <charset val="128"/>
      </rPr>
      <t>候補者向けの出願期間が</t>
    </r>
    <r>
      <rPr>
        <sz val="10"/>
        <color theme="1"/>
        <rFont val="Arial"/>
        <family val="2"/>
      </rPr>
      <t>2023</t>
    </r>
    <r>
      <rPr>
        <sz val="10"/>
        <color theme="1"/>
        <rFont val="ＭＳ Ｐゴシック"/>
        <family val="3"/>
        <charset val="128"/>
      </rPr>
      <t>年</t>
    </r>
    <r>
      <rPr>
        <sz val="10"/>
        <color theme="1"/>
        <rFont val="Arial"/>
        <family val="2"/>
      </rPr>
      <t>1</t>
    </r>
    <r>
      <rPr>
        <sz val="10"/>
        <color theme="1"/>
        <rFont val="ＭＳ Ｐゴシック"/>
        <family val="3"/>
        <charset val="128"/>
      </rPr>
      <t xml:space="preserve">月末日までに終了するかどうか
</t>
    </r>
    <r>
      <rPr>
        <sz val="10"/>
        <color theme="1"/>
        <rFont val="Arial"/>
        <family val="2"/>
      </rPr>
      <t xml:space="preserve">Whether or not if the application period for the entrance examination for JICA candidates ends by the end of January 2023.
</t>
    </r>
    <r>
      <rPr>
        <sz val="10"/>
        <color theme="1"/>
        <rFont val="ＭＳ Ｐゴシック"/>
        <family val="3"/>
        <charset val="128"/>
      </rPr>
      <t>（</t>
    </r>
    <r>
      <rPr>
        <sz val="10"/>
        <color theme="1"/>
        <rFont val="Arial"/>
        <family val="2"/>
      </rPr>
      <t>if applicable candidates are to apply directly for entrance examination without pre-application matching)</t>
    </r>
    <phoneticPr fontId="1"/>
  </si>
  <si>
    <r>
      <rPr>
        <sz val="10"/>
        <color rgb="FFFF0000"/>
        <rFont val="ＭＳ Ｐゴシック"/>
        <family val="3"/>
        <charset val="128"/>
      </rPr>
      <t>正規生</t>
    </r>
    <r>
      <rPr>
        <sz val="10"/>
        <color theme="1"/>
        <rFont val="ＭＳ Ｐゴシック"/>
        <family val="3"/>
        <charset val="128"/>
      </rPr>
      <t>　
出願期間</t>
    </r>
    <r>
      <rPr>
        <sz val="10"/>
        <color theme="1"/>
        <rFont val="Arial"/>
        <family val="2"/>
      </rPr>
      <t xml:space="preserve">
</t>
    </r>
    <r>
      <rPr>
        <sz val="10"/>
        <color theme="1"/>
        <rFont val="ＭＳ Ｐゴシック"/>
        <family val="3"/>
        <charset val="128"/>
      </rPr>
      <t xml:space="preserve">※必ず英語表記でご記載ください
</t>
    </r>
    <r>
      <rPr>
        <sz val="10"/>
        <color theme="1"/>
        <rFont val="Arial"/>
        <family val="2"/>
      </rPr>
      <t>Submission Period (earliest term) of Application Documents to the University</t>
    </r>
    <rPh sb="0" eb="2">
      <t>セイキ</t>
    </rPh>
    <rPh sb="2" eb="3">
      <t>セイ</t>
    </rPh>
    <phoneticPr fontId="1"/>
  </si>
  <si>
    <r>
      <rPr>
        <sz val="10"/>
        <color rgb="FFFF0000"/>
        <rFont val="ＭＳ Ｐゴシック"/>
        <family val="3"/>
        <charset val="128"/>
      </rPr>
      <t>研究生</t>
    </r>
    <r>
      <rPr>
        <sz val="10"/>
        <color theme="1"/>
        <rFont val="Arial"/>
        <family val="2"/>
      </rPr>
      <t xml:space="preserve">
</t>
    </r>
    <r>
      <rPr>
        <sz val="10"/>
        <color theme="1"/>
        <rFont val="ＭＳ Ｐゴシック"/>
        <family val="3"/>
        <charset val="128"/>
      </rPr>
      <t>出願期間</t>
    </r>
    <r>
      <rPr>
        <sz val="10"/>
        <color theme="1"/>
        <rFont val="Arial"/>
        <family val="2"/>
      </rPr>
      <t xml:space="preserve">
</t>
    </r>
    <r>
      <rPr>
        <sz val="10"/>
        <color theme="1"/>
        <rFont val="ＭＳ Ｐゴシック"/>
        <family val="3"/>
        <charset val="128"/>
      </rPr>
      <t xml:space="preserve">※必ず英語表記でご記載ください
</t>
    </r>
    <r>
      <rPr>
        <sz val="10"/>
        <color theme="1"/>
        <rFont val="Arial"/>
        <family val="2"/>
      </rPr>
      <t xml:space="preserve">Submission Period (earliest term) of Application Documents to the University
</t>
    </r>
    <r>
      <rPr>
        <sz val="10"/>
        <color theme="1"/>
        <rFont val="ＭＳ Ｐゴシック"/>
        <family val="3"/>
        <charset val="128"/>
      </rPr>
      <t>（</t>
    </r>
    <r>
      <rPr>
        <sz val="10"/>
        <color theme="1"/>
        <rFont val="Arial"/>
        <family val="2"/>
      </rPr>
      <t>ex.) From 24 March to 17 May,2020</t>
    </r>
    <rPh sb="0" eb="3">
      <t>ケンキュウセイ</t>
    </rPh>
    <phoneticPr fontId="1"/>
  </si>
  <si>
    <t>募集要項及び願書の取付方法
How to obtain information for application guidelines and application form for the entrance examination by universities
(either 1 through 4 of below)</t>
    <phoneticPr fontId="1"/>
  </si>
  <si>
    <r>
      <rPr>
        <sz val="10"/>
        <rFont val="ＭＳ Ｐゴシック"/>
        <family val="3"/>
        <charset val="128"/>
      </rPr>
      <t>所定</t>
    </r>
    <r>
      <rPr>
        <sz val="10"/>
        <rFont val="Arial"/>
        <family val="2"/>
      </rPr>
      <t>URL</t>
    </r>
    <r>
      <rPr>
        <sz val="10"/>
        <rFont val="ＭＳ Ｐゴシック"/>
        <family val="3"/>
        <charset val="128"/>
      </rPr>
      <t>に</t>
    </r>
    <r>
      <rPr>
        <sz val="10"/>
        <rFont val="Arial"/>
        <family val="2"/>
      </rPr>
      <t>2023</t>
    </r>
    <r>
      <rPr>
        <sz val="10"/>
        <rFont val="ＭＳ Ｐゴシック"/>
        <family val="3"/>
        <charset val="128"/>
      </rPr>
      <t xml:space="preserve">年秋入学の出願書類取付方法が記載されていない場合の掲載予定時期
</t>
    </r>
    <r>
      <rPr>
        <sz val="10"/>
        <rFont val="Arial"/>
        <family val="2"/>
      </rPr>
      <t>(</t>
    </r>
    <r>
      <rPr>
        <sz val="10"/>
        <rFont val="ＭＳ Ｐゴシック"/>
        <family val="3"/>
        <charset val="128"/>
      </rPr>
      <t>※取付方法が</t>
    </r>
    <r>
      <rPr>
        <sz val="10"/>
        <rFont val="Arial"/>
        <family val="2"/>
      </rPr>
      <t>1</t>
    </r>
    <r>
      <rPr>
        <sz val="10"/>
        <rFont val="ＭＳ Ｐゴシック"/>
        <family val="3"/>
        <charset val="128"/>
      </rPr>
      <t xml:space="preserve">の場合のみ）
</t>
    </r>
    <r>
      <rPr>
        <sz val="10"/>
        <rFont val="Arial"/>
        <family val="2"/>
      </rPr>
      <t>Expected date when the information of application documents for fall 2023 admission are updated in the designated URL(only if application guidelines and application form for fall 2023 are not stated in the URL presently)
(*if the answer in the left column is "1")</t>
    </r>
    <phoneticPr fontId="1"/>
  </si>
  <si>
    <r>
      <rPr>
        <sz val="10"/>
        <rFont val="ＭＳ Ｐゴシック"/>
        <family val="3"/>
        <charset val="128"/>
      </rPr>
      <t xml:space="preserve">出願書類の提出方法
</t>
    </r>
    <r>
      <rPr>
        <sz val="10"/>
        <rFont val="Arial"/>
        <family val="2"/>
      </rPr>
      <t>Means of submitting application documents</t>
    </r>
    <phoneticPr fontId="1"/>
  </si>
  <si>
    <r>
      <rPr>
        <sz val="10"/>
        <rFont val="ＭＳ Ｐゴシック"/>
        <family val="3"/>
        <charset val="128"/>
      </rPr>
      <t xml:space="preserve">必須統一試験の提出の要否
</t>
    </r>
    <r>
      <rPr>
        <sz val="10"/>
        <rFont val="Arial"/>
        <family val="2"/>
      </rPr>
      <t>Necessity of submitting test certificate.</t>
    </r>
    <phoneticPr fontId="1"/>
  </si>
  <si>
    <r>
      <rPr>
        <sz val="10"/>
        <rFont val="ＭＳ Ｐゴシック"/>
        <family val="3"/>
        <charset val="128"/>
      </rPr>
      <t>試験名および必須基準スコア
（</t>
    </r>
    <r>
      <rPr>
        <sz val="10"/>
        <rFont val="Arial"/>
        <family val="2"/>
      </rPr>
      <t>TOEFL</t>
    </r>
    <r>
      <rPr>
        <sz val="10"/>
        <rFont val="ＭＳ Ｐゴシック"/>
        <family val="3"/>
        <charset val="128"/>
      </rPr>
      <t>、</t>
    </r>
    <r>
      <rPr>
        <sz val="10"/>
        <rFont val="Arial"/>
        <family val="2"/>
      </rPr>
      <t>IELTS</t>
    </r>
    <r>
      <rPr>
        <sz val="10"/>
        <rFont val="ＭＳ Ｐゴシック"/>
        <family val="3"/>
        <charset val="128"/>
      </rPr>
      <t>、</t>
    </r>
    <r>
      <rPr>
        <sz val="10"/>
        <rFont val="Arial"/>
        <family val="2"/>
      </rPr>
      <t>GMAT</t>
    </r>
    <r>
      <rPr>
        <sz val="10"/>
        <rFont val="ＭＳ Ｐゴシック"/>
        <family val="3"/>
        <charset val="128"/>
      </rPr>
      <t>、</t>
    </r>
    <r>
      <rPr>
        <sz val="10"/>
        <rFont val="Arial"/>
        <family val="2"/>
      </rPr>
      <t>GRE</t>
    </r>
    <r>
      <rPr>
        <sz val="10"/>
        <rFont val="ＭＳ Ｐゴシック"/>
        <family val="3"/>
        <charset val="128"/>
      </rPr>
      <t xml:space="preserve">等）
（提出要の場合）
</t>
    </r>
    <r>
      <rPr>
        <sz val="10"/>
        <rFont val="Arial"/>
        <family val="2"/>
      </rPr>
      <t xml:space="preserve"> Required Certificate</t>
    </r>
    <r>
      <rPr>
        <sz val="10"/>
        <rFont val="ＭＳ Ｐゴシック"/>
        <family val="3"/>
        <charset val="128"/>
      </rPr>
      <t>（</t>
    </r>
    <r>
      <rPr>
        <sz val="10"/>
        <rFont val="Arial"/>
        <family val="2"/>
      </rPr>
      <t>TOEFL,IELTS,GMAT, GRE</t>
    </r>
    <r>
      <rPr>
        <sz val="10"/>
        <rFont val="ＭＳ Ｐゴシック"/>
        <family val="3"/>
        <charset val="128"/>
      </rPr>
      <t xml:space="preserve">）
</t>
    </r>
    <r>
      <rPr>
        <sz val="10"/>
        <rFont val="Arial"/>
        <family val="2"/>
      </rPr>
      <t>(if submitting test certificate is necessary)</t>
    </r>
    <phoneticPr fontId="1"/>
  </si>
  <si>
    <r>
      <rPr>
        <sz val="10"/>
        <rFont val="ＭＳ Ｐゴシック"/>
        <family val="3"/>
        <charset val="128"/>
      </rPr>
      <t xml:space="preserve">提出時期
</t>
    </r>
    <r>
      <rPr>
        <sz val="10"/>
        <rFont val="Arial"/>
        <family val="2"/>
      </rPr>
      <t>(</t>
    </r>
    <r>
      <rPr>
        <sz val="10"/>
        <rFont val="ＭＳ Ｐゴシック"/>
        <family val="3"/>
        <charset val="128"/>
      </rPr>
      <t xml:space="preserve">出願前マッチング時以外の場合）
</t>
    </r>
    <r>
      <rPr>
        <sz val="10"/>
        <rFont val="Arial"/>
        <family val="2"/>
      </rPr>
      <t xml:space="preserve">Submission period
</t>
    </r>
    <r>
      <rPr>
        <sz val="10"/>
        <rFont val="ＭＳ Ｐゴシック"/>
        <family val="3"/>
        <charset val="128"/>
      </rPr>
      <t>（</t>
    </r>
    <r>
      <rPr>
        <sz val="10"/>
        <rFont val="Arial"/>
        <family val="2"/>
      </rPr>
      <t>Except at the timing of Pre-application matching process)</t>
    </r>
    <phoneticPr fontId="1"/>
  </si>
  <si>
    <r>
      <rPr>
        <sz val="10"/>
        <rFont val="ＭＳ Ｐゴシック"/>
        <family val="3"/>
        <charset val="128"/>
      </rPr>
      <t xml:space="preserve">英語統一試験結果の代用の可否
</t>
    </r>
    <r>
      <rPr>
        <sz val="10"/>
        <rFont val="Arial"/>
        <family val="2"/>
      </rPr>
      <t>Whether of not alternative documents are approved to prove candidate's English proficiency</t>
    </r>
    <phoneticPr fontId="1"/>
  </si>
  <si>
    <r>
      <rPr>
        <sz val="10"/>
        <rFont val="ＭＳ Ｐゴシック"/>
        <family val="3"/>
        <charset val="128"/>
      </rPr>
      <t xml:space="preserve">代用可の場合、提出する代替書類
</t>
    </r>
    <r>
      <rPr>
        <sz val="10"/>
        <rFont val="Arial"/>
        <family val="2"/>
      </rPr>
      <t>If alternative documents are acceptable, the documents to be submitted to prove candidate's English proficiency
(either 1 through 3 of below)</t>
    </r>
    <phoneticPr fontId="1"/>
  </si>
  <si>
    <r>
      <t>JICA</t>
    </r>
    <r>
      <rPr>
        <sz val="10"/>
        <rFont val="ＭＳ Ｐゴシック"/>
        <family val="3"/>
        <charset val="128"/>
      </rPr>
      <t>への合否結果連絡時期
※</t>
    </r>
    <r>
      <rPr>
        <sz val="10"/>
        <rFont val="Arial"/>
        <family val="2"/>
      </rPr>
      <t>JICA</t>
    </r>
    <r>
      <rPr>
        <sz val="10"/>
        <rFont val="ＭＳ Ｐゴシック"/>
        <family val="3"/>
        <charset val="128"/>
      </rPr>
      <t xml:space="preserve">所定様式に合否結果を入力の上ご返送いただける日程
</t>
    </r>
    <r>
      <rPr>
        <sz val="10"/>
        <rFont val="Arial"/>
        <family val="2"/>
      </rPr>
      <t>Notification timing of results of the general entrance exam to JICA (not to candidates)</t>
    </r>
    <phoneticPr fontId="1"/>
  </si>
  <si>
    <t>Input</t>
    <phoneticPr fontId="1"/>
  </si>
  <si>
    <t>Select</t>
    <phoneticPr fontId="1"/>
  </si>
  <si>
    <t>auto</t>
    <phoneticPr fontId="1"/>
  </si>
  <si>
    <t>select</t>
    <phoneticPr fontId="1"/>
  </si>
  <si>
    <t>input</t>
    <phoneticPr fontId="1"/>
  </si>
  <si>
    <t>input (English)</t>
    <phoneticPr fontId="1"/>
  </si>
  <si>
    <t>Input(English)</t>
    <phoneticPr fontId="1"/>
  </si>
  <si>
    <r>
      <rPr>
        <sz val="10"/>
        <rFont val="ＭＳ Ｐゴシック"/>
        <family val="3"/>
        <charset val="128"/>
      </rPr>
      <t>記述</t>
    </r>
    <r>
      <rPr>
        <sz val="10"/>
        <rFont val="Arial"/>
        <family val="2"/>
      </rPr>
      <t>(</t>
    </r>
    <r>
      <rPr>
        <sz val="10"/>
        <rFont val="ＭＳ Ｐゴシック"/>
        <family val="3"/>
        <charset val="128"/>
      </rPr>
      <t>英</t>
    </r>
    <r>
      <rPr>
        <sz val="10"/>
        <rFont val="Arial"/>
        <family val="2"/>
      </rPr>
      <t>)</t>
    </r>
    <r>
      <rPr>
        <sz val="10"/>
        <rFont val="ＭＳ Ｐゴシック"/>
        <family val="3"/>
        <charset val="128"/>
      </rPr>
      <t xml:space="preserve">
</t>
    </r>
    <r>
      <rPr>
        <sz val="10"/>
        <rFont val="Arial"/>
        <family val="2"/>
      </rPr>
      <t>1. URL, or
2. Email Address, or
3. Expected period application documents being sent to candidates
4. Others</t>
    </r>
    <rPh sb="0" eb="2">
      <t>キジュツ</t>
    </rPh>
    <rPh sb="3" eb="4">
      <t>エイ</t>
    </rPh>
    <phoneticPr fontId="1"/>
  </si>
  <si>
    <t>選択式</t>
    <rPh sb="0" eb="3">
      <t>センタクシキ</t>
    </rPh>
    <phoneticPr fontId="1"/>
  </si>
  <si>
    <r>
      <rPr>
        <sz val="10"/>
        <rFont val="ＭＳ Ｐゴシック"/>
        <family val="3"/>
        <charset val="128"/>
      </rPr>
      <t>試験名</t>
    </r>
    <r>
      <rPr>
        <sz val="10"/>
        <rFont val="Arial"/>
        <family val="2"/>
      </rPr>
      <t xml:space="preserve"> (Required Certificate)
Input (English)</t>
    </r>
    <rPh sb="0" eb="2">
      <t>シケン</t>
    </rPh>
    <rPh sb="2" eb="3">
      <t>メイ</t>
    </rPh>
    <phoneticPr fontId="1"/>
  </si>
  <si>
    <r>
      <rPr>
        <sz val="10"/>
        <rFont val="ＭＳ Ｐゴシック"/>
        <family val="3"/>
        <charset val="128"/>
      </rPr>
      <t xml:space="preserve">代替提出
</t>
    </r>
    <r>
      <rPr>
        <sz val="10"/>
        <rFont val="Arial"/>
        <family val="2"/>
      </rPr>
      <t>(Can consider alternative documents)
select</t>
    </r>
    <rPh sb="0" eb="2">
      <t>ダイタイ</t>
    </rPh>
    <rPh sb="2" eb="4">
      <t>テイシュツ</t>
    </rPh>
    <phoneticPr fontId="1"/>
  </si>
  <si>
    <t>記述（英）</t>
    <rPh sb="0" eb="2">
      <t>キジュツ</t>
    </rPh>
    <rPh sb="3" eb="4">
      <t>エイ</t>
    </rPh>
    <phoneticPr fontId="1"/>
  </si>
  <si>
    <t>Input (Japanese)</t>
    <phoneticPr fontId="1"/>
  </si>
  <si>
    <t>001</t>
    <phoneticPr fontId="1"/>
  </si>
  <si>
    <t>south africa</t>
    <phoneticPr fontId="1"/>
  </si>
  <si>
    <t>(Africa) SDGs Global Leader</t>
  </si>
  <si>
    <t>ZA</t>
  </si>
  <si>
    <t>BR8001</t>
    <phoneticPr fontId="1"/>
  </si>
  <si>
    <t>KOKUSAI</t>
    <phoneticPr fontId="1"/>
  </si>
  <si>
    <t>Taro</t>
    <phoneticPr fontId="1"/>
  </si>
  <si>
    <t>Jica</t>
    <phoneticPr fontId="1"/>
  </si>
  <si>
    <r>
      <rPr>
        <sz val="10"/>
        <color theme="1"/>
        <rFont val="ＭＳ Ｐゴシック"/>
        <family val="3"/>
        <charset val="128"/>
      </rPr>
      <t>コクサイ</t>
    </r>
    <phoneticPr fontId="1"/>
  </si>
  <si>
    <r>
      <rPr>
        <sz val="10"/>
        <color theme="1"/>
        <rFont val="ＭＳ Ｐゴシック"/>
        <family val="3"/>
        <charset val="128"/>
      </rPr>
      <t>タロウ</t>
    </r>
    <phoneticPr fontId="1"/>
  </si>
  <si>
    <r>
      <rPr>
        <sz val="10"/>
        <color theme="1"/>
        <rFont val="ＭＳ Ｐゴシック"/>
        <family val="3"/>
        <charset val="128"/>
      </rPr>
      <t>ジャイカ</t>
    </r>
    <phoneticPr fontId="1"/>
  </si>
  <si>
    <t>M</t>
  </si>
  <si>
    <t>+81 3 1111 1111</t>
    <phoneticPr fontId="1"/>
  </si>
  <si>
    <t>kokusaitaro@XXX.jp</t>
    <phoneticPr fontId="1"/>
  </si>
  <si>
    <t>Ministry of XXXX</t>
    <phoneticPr fontId="1"/>
  </si>
  <si>
    <t>Ministry/Governmental Institution</t>
    <phoneticPr fontId="1"/>
  </si>
  <si>
    <t>National Government</t>
  </si>
  <si>
    <t>xxx</t>
    <phoneticPr fontId="1"/>
  </si>
  <si>
    <t>He is ………</t>
    <phoneticPr fontId="1"/>
  </si>
  <si>
    <t>TOEIC Listening&amp;Reading Test</t>
  </si>
  <si>
    <t>XXX</t>
    <phoneticPr fontId="1"/>
  </si>
  <si>
    <t>XXX</t>
  </si>
  <si>
    <t>2018/XX/XX</t>
    <phoneticPr fontId="1"/>
  </si>
  <si>
    <t>0702F</t>
    <phoneticPr fontId="1"/>
  </si>
  <si>
    <t>xxxUniversity</t>
    <phoneticPr fontId="1"/>
  </si>
  <si>
    <t>PhD.</t>
    <phoneticPr fontId="1"/>
  </si>
  <si>
    <t>Prof. Kokusai Hanako</t>
    <phoneticPr fontId="1"/>
  </si>
  <si>
    <r>
      <rPr>
        <sz val="10"/>
        <color theme="1"/>
        <rFont val="ＭＳ Ｐゴシック"/>
        <family val="3"/>
        <charset val="128"/>
      </rPr>
      <t>マッチング合格</t>
    </r>
    <r>
      <rPr>
        <sz val="10"/>
        <color theme="1"/>
        <rFont val="Arial"/>
        <family val="2"/>
      </rPr>
      <t>/Pass</t>
    </r>
    <rPh sb="5" eb="7">
      <t>ゴウカク</t>
    </rPh>
    <phoneticPr fontId="1"/>
  </si>
  <si>
    <t>please feel free to comment</t>
    <phoneticPr fontId="1"/>
  </si>
  <si>
    <t>Professor Ms. Kokusai Hanako</t>
    <phoneticPr fontId="1"/>
  </si>
  <si>
    <t>HanakoKokusai@xxx.ac.jp</t>
    <phoneticPr fontId="1"/>
  </si>
  <si>
    <r>
      <rPr>
        <sz val="10"/>
        <color theme="1"/>
        <rFont val="ＭＳ Ｐゴシック"/>
        <family val="3"/>
        <charset val="128"/>
      </rPr>
      <t>選考時決定（本人の学力に応じ受入身分を決定する）</t>
    </r>
    <r>
      <rPr>
        <sz val="10"/>
        <color theme="1"/>
        <rFont val="Arial"/>
        <family val="2"/>
      </rPr>
      <t xml:space="preserve"> Decide based on the application</t>
    </r>
    <phoneticPr fontId="1"/>
  </si>
  <si>
    <t>From 24 March to 17 May,2022</t>
    <phoneticPr fontId="1"/>
  </si>
  <si>
    <r>
      <rPr>
        <sz val="10"/>
        <color theme="1"/>
        <rFont val="ＭＳ Ｐゴシック"/>
        <family val="3"/>
        <charset val="128"/>
      </rPr>
      <t>３．大学担当者から送付します</t>
    </r>
    <r>
      <rPr>
        <sz val="10"/>
        <color theme="1"/>
        <rFont val="Arial"/>
        <family val="2"/>
      </rPr>
      <t>/Application documents will be provided from university.</t>
    </r>
    <rPh sb="2" eb="4">
      <t>ダイガク</t>
    </rPh>
    <rPh sb="4" eb="7">
      <t>タントウシャ</t>
    </rPh>
    <rPh sb="9" eb="11">
      <t>ソウフ</t>
    </rPh>
    <phoneticPr fontId="1"/>
  </si>
  <si>
    <t>Between Feb01 to Feb28, 2022</t>
    <phoneticPr fontId="1"/>
  </si>
  <si>
    <t>TOEFL or GMAT</t>
    <phoneticPr fontId="1"/>
  </si>
  <si>
    <t>可 Yes</t>
  </si>
  <si>
    <t>June 15th, 2023</t>
    <phoneticPr fontId="1"/>
  </si>
  <si>
    <t>Pass</t>
  </si>
  <si>
    <r>
      <rPr>
        <sz val="10"/>
        <color theme="1"/>
        <rFont val="ＭＳ Ｐゴシック"/>
        <family val="3"/>
        <charset val="128"/>
      </rPr>
      <t>合格</t>
    </r>
    <r>
      <rPr>
        <sz val="10"/>
        <color theme="1"/>
        <rFont val="Arial"/>
        <family val="2"/>
      </rPr>
      <t>/Pass</t>
    </r>
    <rPh sb="0" eb="2">
      <t>ゴウカク</t>
    </rPh>
    <phoneticPr fontId="1"/>
  </si>
  <si>
    <r>
      <rPr>
        <sz val="10"/>
        <color theme="1"/>
        <rFont val="ＭＳ Ｐゴシック"/>
        <family val="3"/>
        <charset val="128"/>
      </rPr>
      <t>正規生（修士）</t>
    </r>
    <r>
      <rPr>
        <sz val="10"/>
        <color theme="1"/>
        <rFont val="Arial"/>
        <family val="2"/>
      </rPr>
      <t>/Master's degree program regular student</t>
    </r>
    <rPh sb="0" eb="2">
      <t>セイキ</t>
    </rPh>
    <rPh sb="2" eb="3">
      <t>セイ</t>
    </rPh>
    <rPh sb="4" eb="6">
      <t>シュウシ</t>
    </rPh>
    <phoneticPr fontId="1"/>
  </si>
  <si>
    <t>NA</t>
    <phoneticPr fontId="1"/>
  </si>
  <si>
    <t>ABE Initiative</t>
  </si>
  <si>
    <t>Master</t>
  </si>
  <si>
    <t>Country Name 
(in alphabetical order)</t>
    <phoneticPr fontId="61"/>
  </si>
  <si>
    <t>Country 2 letter code</t>
    <phoneticPr fontId="61"/>
  </si>
  <si>
    <t>Program code</t>
    <phoneticPr fontId="1"/>
  </si>
  <si>
    <t>Gender</t>
    <phoneticPr fontId="1"/>
  </si>
  <si>
    <t>(Age)</t>
    <phoneticPr fontId="1"/>
  </si>
  <si>
    <t>Type of Certificate</t>
    <phoneticPr fontId="1"/>
  </si>
  <si>
    <r>
      <rPr>
        <sz val="10"/>
        <color theme="1"/>
        <rFont val="ＭＳ Ｐゴシック"/>
        <family val="3"/>
        <charset val="128"/>
      </rPr>
      <t xml:space="preserve">出願前マッチング結果
</t>
    </r>
    <r>
      <rPr>
        <sz val="10"/>
        <color theme="1"/>
        <rFont val="Arial"/>
        <family val="2"/>
      </rPr>
      <t>Pre-application matching Result</t>
    </r>
    <rPh sb="0" eb="2">
      <t>シュツガン</t>
    </rPh>
    <rPh sb="2" eb="3">
      <t>マエ</t>
    </rPh>
    <rPh sb="8" eb="10">
      <t>ケッカ</t>
    </rPh>
    <phoneticPr fontId="1"/>
  </si>
  <si>
    <r>
      <rPr>
        <sz val="11"/>
        <color theme="1"/>
        <rFont val="ＭＳ Ｐゴシック"/>
        <family val="3"/>
        <charset val="128"/>
      </rPr>
      <t>出願前マッチング審査結果を踏まえた受入身分
正規生入学への出願／研究生入学への出願
（</t>
    </r>
    <r>
      <rPr>
        <sz val="11"/>
        <color theme="1"/>
        <rFont val="Arial"/>
        <family val="2"/>
      </rPr>
      <t>2022</t>
    </r>
    <r>
      <rPr>
        <sz val="11"/>
        <color theme="1"/>
        <rFont val="ＭＳ Ｐゴシック"/>
        <family val="3"/>
        <charset val="128"/>
      </rPr>
      <t>年秋入学時点）</t>
    </r>
    <phoneticPr fontId="1"/>
  </si>
  <si>
    <r>
      <rPr>
        <sz val="10"/>
        <color theme="1"/>
        <rFont val="ＭＳ Ｐゴシック"/>
        <family val="3"/>
        <charset val="128"/>
      </rPr>
      <t xml:space="preserve">最終候補者の出願書類取付方法
</t>
    </r>
    <r>
      <rPr>
        <sz val="10"/>
        <color theme="1"/>
        <rFont val="Arial"/>
        <family val="2"/>
      </rPr>
      <t>How applicants can obtain application documents</t>
    </r>
    <rPh sb="0" eb="2">
      <t>サイシュウ</t>
    </rPh>
    <rPh sb="2" eb="5">
      <t>コウホシャ</t>
    </rPh>
    <rPh sb="6" eb="8">
      <t>シュツガン</t>
    </rPh>
    <rPh sb="8" eb="10">
      <t>ショルイ</t>
    </rPh>
    <rPh sb="10" eb="12">
      <t>トリツケ</t>
    </rPh>
    <rPh sb="12" eb="14">
      <t>ホウホウ</t>
    </rPh>
    <phoneticPr fontId="1"/>
  </si>
  <si>
    <t>出願書類の提出方法
Means of submitting application documents</t>
  </si>
  <si>
    <t>必須統一試験の提出の要否
Necessity of submitting test certificate.</t>
  </si>
  <si>
    <t>提出時期
(出願前マッチング時以外の場合）
Submission period
（Except at the timing of pre-matching process)</t>
  </si>
  <si>
    <t>英語統一試験結果の代用の可否
Whether of not alternative documents are approved to prove English proficiency</t>
  </si>
  <si>
    <t xml:space="preserve">代用可の場合、提出する代替書類
If alternative documents are acceptable, the documents to be submitted to prove candidate's English proficiency </t>
  </si>
  <si>
    <t>JICA Screening(Jan 2023)</t>
    <phoneticPr fontId="1"/>
  </si>
  <si>
    <r>
      <t xml:space="preserve">Selection by University
</t>
    </r>
    <r>
      <rPr>
        <sz val="11"/>
        <color theme="1"/>
        <rFont val="ＭＳ Ｐゴシック"/>
        <family val="3"/>
        <charset val="128"/>
      </rPr>
      <t>入試</t>
    </r>
    <r>
      <rPr>
        <sz val="10"/>
        <color theme="1"/>
        <rFont val="ＭＳ Ｐゴシック"/>
        <family val="3"/>
        <charset val="128"/>
      </rPr>
      <t xml:space="preserve">結果
</t>
    </r>
    <r>
      <rPr>
        <sz val="10"/>
        <color theme="1"/>
        <rFont val="Arial"/>
        <family val="2"/>
      </rPr>
      <t>Exam Result</t>
    </r>
    <rPh sb="24" eb="26">
      <t>ニュウシ</t>
    </rPh>
    <rPh sb="26" eb="28">
      <t>ケッカ</t>
    </rPh>
    <phoneticPr fontId="1"/>
  </si>
  <si>
    <r>
      <t>2023</t>
    </r>
    <r>
      <rPr>
        <sz val="11"/>
        <rFont val="ＭＳ Ｐゴシック"/>
        <family val="3"/>
        <charset val="128"/>
      </rPr>
      <t xml:space="preserve">年秋入学時点の受入身分
</t>
    </r>
    <r>
      <rPr>
        <sz val="11"/>
        <rFont val="Arial"/>
        <family val="2"/>
      </rPr>
      <t>Types of Status to be Accepted as of 2023 Fall Admission</t>
    </r>
    <rPh sb="4" eb="5">
      <t>ネン</t>
    </rPh>
    <rPh sb="5" eb="6">
      <t>アキ</t>
    </rPh>
    <rPh sb="6" eb="8">
      <t>ニュウガク</t>
    </rPh>
    <rPh sb="8" eb="10">
      <t>ジテン</t>
    </rPh>
    <rPh sb="11" eb="13">
      <t>ウケイレ</t>
    </rPh>
    <rPh sb="13" eb="15">
      <t>ミブン</t>
    </rPh>
    <phoneticPr fontId="1"/>
  </si>
  <si>
    <t>Final Screening by JICA (2023)</t>
    <phoneticPr fontId="1"/>
  </si>
  <si>
    <t>AF</t>
  </si>
  <si>
    <r>
      <t xml:space="preserve">Agriculture Studies Networks for Food Security
</t>
    </r>
    <r>
      <rPr>
        <sz val="10"/>
        <rFont val="ＭＳ Ｐゴシック"/>
        <family val="3"/>
        <charset val="128"/>
      </rPr>
      <t>（</t>
    </r>
    <r>
      <rPr>
        <sz val="10"/>
        <rFont val="Arial"/>
        <family val="2"/>
      </rPr>
      <t>Agri-Net</t>
    </r>
    <r>
      <rPr>
        <sz val="10"/>
        <rFont val="ＭＳ Ｐゴシック"/>
        <family val="3"/>
        <charset val="128"/>
      </rPr>
      <t>）</t>
    </r>
    <phoneticPr fontId="1"/>
  </si>
  <si>
    <t>M</t>
    <phoneticPr fontId="1"/>
  </si>
  <si>
    <t>TOEFL iBT</t>
    <phoneticPr fontId="1"/>
  </si>
  <si>
    <r>
      <rPr>
        <sz val="11"/>
        <color theme="1"/>
        <rFont val="ＭＳ Ｐゴシック"/>
        <family val="3"/>
        <charset val="128"/>
      </rPr>
      <t>マッチング合格</t>
    </r>
    <r>
      <rPr>
        <sz val="11"/>
        <color theme="1"/>
        <rFont val="Arial"/>
        <family val="2"/>
      </rPr>
      <t>/Pass</t>
    </r>
    <rPh sb="5" eb="7">
      <t>ゴウカク</t>
    </rPh>
    <phoneticPr fontId="1"/>
  </si>
  <si>
    <r>
      <rPr>
        <sz val="11"/>
        <color theme="1"/>
        <rFont val="ＭＳ Ｐゴシック"/>
        <family val="3"/>
        <charset val="128"/>
      </rPr>
      <t>正規生入学への出願のみ</t>
    </r>
    <r>
      <rPr>
        <sz val="11"/>
        <color theme="1"/>
        <rFont val="Arial"/>
        <family val="2"/>
      </rPr>
      <t xml:space="preserve"> Application for regular student is acceptable</t>
    </r>
    <rPh sb="0" eb="2">
      <t>セイキ</t>
    </rPh>
    <rPh sb="2" eb="3">
      <t>セイ</t>
    </rPh>
    <rPh sb="3" eb="5">
      <t>ニュウガク</t>
    </rPh>
    <rPh sb="7" eb="9">
      <t>シュツガン</t>
    </rPh>
    <phoneticPr fontId="1"/>
  </si>
  <si>
    <t>1.所定のURLからダウンロード
1. Download from URL in the next column.
※次の設問でＵＲＬをご記載ください。</t>
    <rPh sb="2" eb="4">
      <t>ショテイ</t>
    </rPh>
    <rPh sb="59" eb="60">
      <t>ツギ</t>
    </rPh>
    <rPh sb="61" eb="63">
      <t>セツモン</t>
    </rPh>
    <rPh sb="69" eb="71">
      <t>キサイ</t>
    </rPh>
    <phoneticPr fontId="43"/>
  </si>
  <si>
    <t>オンラインのみ
Candidates can apply by online only</t>
  </si>
  <si>
    <t>要
Yes</t>
    <rPh sb="0" eb="1">
      <t>ヨウ</t>
    </rPh>
    <phoneticPr fontId="16"/>
  </si>
  <si>
    <t>出願時に必要
After pre-application matching process, at the timing of applying entrance examination</t>
    <rPh sb="0" eb="2">
      <t>シュツガン</t>
    </rPh>
    <rPh sb="2" eb="3">
      <t>ジ</t>
    </rPh>
    <rPh sb="4" eb="6">
      <t>ヒツヨウ</t>
    </rPh>
    <phoneticPr fontId="16"/>
  </si>
  <si>
    <t>1. 英語での学位取得が確認できる最終学位取得大学からの書類
1. A letter issued by the university where candidates have obtained the degree most recently</t>
  </si>
  <si>
    <t>Pass</t>
    <phoneticPr fontId="1"/>
  </si>
  <si>
    <r>
      <rPr>
        <sz val="11"/>
        <color theme="1"/>
        <rFont val="ＭＳ Ｐゴシック"/>
        <family val="3"/>
        <charset val="128"/>
      </rPr>
      <t>合格</t>
    </r>
    <r>
      <rPr>
        <sz val="11"/>
        <color theme="1"/>
        <rFont val="Arial"/>
        <family val="2"/>
      </rPr>
      <t>/Pass</t>
    </r>
    <rPh sb="0" eb="2">
      <t>ゴウカク</t>
    </rPh>
    <phoneticPr fontId="1"/>
  </si>
  <si>
    <r>
      <rPr>
        <sz val="11"/>
        <color theme="1"/>
        <rFont val="ＭＳ Ｐゴシック"/>
        <family val="3"/>
        <charset val="128"/>
      </rPr>
      <t>正規生（修士）</t>
    </r>
    <r>
      <rPr>
        <sz val="11"/>
        <color theme="1"/>
        <rFont val="Arial"/>
        <family val="2"/>
      </rPr>
      <t>/Master's degree program regular student</t>
    </r>
    <rPh sb="0" eb="2">
      <t>セイキ</t>
    </rPh>
    <rPh sb="2" eb="3">
      <t>セイ</t>
    </rPh>
    <rPh sb="4" eb="6">
      <t>シュウシ</t>
    </rPh>
    <phoneticPr fontId="1"/>
  </si>
  <si>
    <t>AL</t>
  </si>
  <si>
    <t>Legal and Judicial Human Resources Development</t>
    <phoneticPr fontId="1"/>
  </si>
  <si>
    <t>F</t>
    <phoneticPr fontId="1"/>
  </si>
  <si>
    <t>Private Sector</t>
    <phoneticPr fontId="1"/>
  </si>
  <si>
    <t>TOEIC Listening&amp;Reading Test</t>
    <phoneticPr fontId="1"/>
  </si>
  <si>
    <r>
      <rPr>
        <sz val="11"/>
        <color theme="1"/>
        <rFont val="ＭＳ Ｐゴシック"/>
        <family val="3"/>
        <charset val="128"/>
      </rPr>
      <t>マッチング不合格</t>
    </r>
    <r>
      <rPr>
        <sz val="11"/>
        <color theme="1"/>
        <rFont val="Arial"/>
        <family val="2"/>
      </rPr>
      <t>/Fail</t>
    </r>
    <rPh sb="5" eb="8">
      <t>フゴウカク</t>
    </rPh>
    <phoneticPr fontId="1"/>
  </si>
  <si>
    <r>
      <rPr>
        <sz val="11"/>
        <color theme="1"/>
        <rFont val="ＭＳ Ｐゴシック"/>
        <family val="3"/>
        <charset val="128"/>
      </rPr>
      <t>研究生入学への出願のみ</t>
    </r>
    <r>
      <rPr>
        <sz val="11"/>
        <color theme="1"/>
        <rFont val="Arial"/>
        <family val="2"/>
      </rPr>
      <t xml:space="preserve"> Application for research student is acceptable</t>
    </r>
    <rPh sb="0" eb="3">
      <t>ケンキュウセイ</t>
    </rPh>
    <rPh sb="3" eb="5">
      <t>ニュウガク</t>
    </rPh>
    <rPh sb="7" eb="9">
      <t>シュツガン</t>
    </rPh>
    <phoneticPr fontId="1"/>
  </si>
  <si>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43"/>
  </si>
  <si>
    <t>書面による郵送のみ
Candidates must post documents to university</t>
    <rPh sb="0" eb="2">
      <t>ショメン</t>
    </rPh>
    <rPh sb="5" eb="7">
      <t>ユウソウ</t>
    </rPh>
    <phoneticPr fontId="16"/>
  </si>
  <si>
    <t>不要
No</t>
    <rPh sb="0" eb="2">
      <t>フヨウ</t>
    </rPh>
    <phoneticPr fontId="16"/>
  </si>
  <si>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16"/>
  </si>
  <si>
    <t>不可 No</t>
  </si>
  <si>
    <t>2. 所属先もしくは指導教員からの英語能力に関する証明レター
2. A letter issued by candidate's organization or ex-supervisor to prove candidate's English proficiency</t>
    <rPh sb="25" eb="27">
      <t>ショウメイ</t>
    </rPh>
    <phoneticPr fontId="16"/>
  </si>
  <si>
    <t>Fail</t>
    <phoneticPr fontId="1"/>
  </si>
  <si>
    <r>
      <rPr>
        <sz val="11"/>
        <color theme="1"/>
        <rFont val="ＭＳ Ｐゴシック"/>
        <family val="3"/>
        <charset val="128"/>
      </rPr>
      <t>不合格</t>
    </r>
    <r>
      <rPr>
        <sz val="11"/>
        <color theme="1"/>
        <rFont val="Arial"/>
        <family val="2"/>
      </rPr>
      <t>/Fail</t>
    </r>
    <rPh sb="0" eb="3">
      <t>フゴウカク</t>
    </rPh>
    <phoneticPr fontId="1"/>
  </si>
  <si>
    <r>
      <rPr>
        <sz val="11"/>
        <color theme="1"/>
        <rFont val="ＭＳ Ｐゴシック"/>
        <family val="3"/>
        <charset val="128"/>
      </rPr>
      <t>研究生（正規課程試験合格後、修士課程進学予定）</t>
    </r>
    <r>
      <rPr>
        <sz val="11"/>
        <color theme="1"/>
        <rFont val="Arial"/>
        <family val="2"/>
      </rPr>
      <t>/Research student (proceecding to the master's degree program after passing the regular course examination of the program)</t>
    </r>
    <rPh sb="0" eb="2">
      <t>ケンキュウ</t>
    </rPh>
    <rPh sb="2" eb="3">
      <t>セイ</t>
    </rPh>
    <phoneticPr fontId="1"/>
  </si>
  <si>
    <t>DZ</t>
  </si>
  <si>
    <t>Human Resources Development on Public International Law</t>
    <phoneticPr fontId="1"/>
  </si>
  <si>
    <t>Higher Education and TVET</t>
    <phoneticPr fontId="1"/>
  </si>
  <si>
    <t>IELTS</t>
    <phoneticPr fontId="1"/>
  </si>
  <si>
    <r>
      <rPr>
        <sz val="11"/>
        <color theme="1"/>
        <rFont val="ＭＳ Ｐゴシック"/>
        <family val="3"/>
        <charset val="128"/>
      </rPr>
      <t>マッチング審査不可</t>
    </r>
    <r>
      <rPr>
        <sz val="11"/>
        <color theme="1"/>
        <rFont val="Arial"/>
        <family val="2"/>
      </rPr>
      <t>/unable to conduct the pre-application matching</t>
    </r>
    <rPh sb="5" eb="7">
      <t>シンサ</t>
    </rPh>
    <rPh sb="7" eb="9">
      <t>フカ</t>
    </rPh>
    <phoneticPr fontId="1"/>
  </si>
  <si>
    <r>
      <rPr>
        <sz val="11"/>
        <color theme="1"/>
        <rFont val="ＭＳ Ｐゴシック"/>
        <family val="3"/>
        <charset val="128"/>
      </rPr>
      <t>正規生・研究生入学どちらでも出願可</t>
    </r>
    <r>
      <rPr>
        <sz val="11"/>
        <color theme="1"/>
        <rFont val="Arial"/>
        <family val="2"/>
      </rPr>
      <t xml:space="preserve"> Application for either regular/resarch student is acceptable</t>
    </r>
    <rPh sb="0" eb="2">
      <t>セイキ</t>
    </rPh>
    <rPh sb="2" eb="3">
      <t>セイ</t>
    </rPh>
    <rPh sb="4" eb="7">
      <t>ケンキュウセイ</t>
    </rPh>
    <rPh sb="7" eb="9">
      <t>ニュウガク</t>
    </rPh>
    <rPh sb="14" eb="16">
      <t>シュツガン</t>
    </rPh>
    <rPh sb="16" eb="17">
      <t>カ</t>
    </rPh>
    <phoneticPr fontId="1"/>
  </si>
  <si>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43"/>
  </si>
  <si>
    <t>オンライン及び書面による郵送を併用
Candidates must apply both by online and post documents to university</t>
    <rPh sb="5" eb="6">
      <t>オヨ</t>
    </rPh>
    <rPh sb="7" eb="9">
      <t>ショメン</t>
    </rPh>
    <rPh sb="12" eb="14">
      <t>ユウソウ</t>
    </rPh>
    <rPh sb="15" eb="17">
      <t>ヘイヨウ</t>
    </rPh>
    <phoneticPr fontId="16"/>
  </si>
  <si>
    <t>検討中
Under consideration</t>
  </si>
  <si>
    <t>3. JICA在外事務所長からの英語能力に関する証明レター
3. A letter issued by the Representative of JICA overseas office to prove candidate's English proficiency</t>
  </si>
  <si>
    <r>
      <rPr>
        <sz val="11"/>
        <color theme="1"/>
        <rFont val="ＭＳ Ｐゴシック"/>
        <family val="3"/>
        <charset val="128"/>
      </rPr>
      <t>出願無し</t>
    </r>
    <r>
      <rPr>
        <sz val="11"/>
        <color theme="1"/>
        <rFont val="Arial"/>
        <family val="2"/>
      </rPr>
      <t>/No application</t>
    </r>
    <rPh sb="0" eb="2">
      <t>シュツガン</t>
    </rPh>
    <rPh sb="2" eb="3">
      <t>ナ</t>
    </rPh>
    <phoneticPr fontId="1"/>
  </si>
  <si>
    <r>
      <rPr>
        <sz val="11"/>
        <color theme="1"/>
        <rFont val="ＭＳ Ｐゴシック"/>
        <family val="3"/>
        <charset val="128"/>
      </rPr>
      <t>正規生（博士）</t>
    </r>
    <r>
      <rPr>
        <sz val="11"/>
        <color theme="1"/>
        <rFont val="Arial"/>
        <family val="2"/>
      </rPr>
      <t>/PhD degree program regular student</t>
    </r>
    <rPh sb="0" eb="2">
      <t>セイキ</t>
    </rPh>
    <rPh sb="2" eb="3">
      <t>セイ</t>
    </rPh>
    <rPh sb="4" eb="6">
      <t>ハクシ</t>
    </rPh>
    <phoneticPr fontId="1"/>
  </si>
  <si>
    <t>AS</t>
  </si>
  <si>
    <t>Investment Promotion and Industrial Development for Asian Region</t>
    <phoneticPr fontId="1"/>
  </si>
  <si>
    <t xml:space="preserve">Others </t>
    <phoneticPr fontId="1"/>
  </si>
  <si>
    <r>
      <rPr>
        <sz val="11"/>
        <color theme="1"/>
        <rFont val="ＭＳ Ｐゴシック"/>
        <family val="3"/>
        <charset val="128"/>
      </rPr>
      <t>選考時決定（本人の学力に応じ受入身分を決定する）</t>
    </r>
    <r>
      <rPr>
        <sz val="11"/>
        <color theme="1"/>
        <rFont val="Arial"/>
        <family val="2"/>
      </rPr>
      <t xml:space="preserve"> Status will be determined at the time of admission screening</t>
    </r>
    <phoneticPr fontId="1"/>
  </si>
  <si>
    <t>4. その他/Others
※次の設問で英語で詳細をご記載ください</t>
    <rPh sb="5" eb="6">
      <t>タ</t>
    </rPh>
    <rPh sb="15" eb="16">
      <t>ツギ</t>
    </rPh>
    <rPh sb="17" eb="19">
      <t>セツモン</t>
    </rPh>
    <rPh sb="20" eb="22">
      <t>エイゴ</t>
    </rPh>
    <rPh sb="23" eb="25">
      <t>ショウサイ</t>
    </rPh>
    <rPh sb="27" eb="29">
      <t>キサイ</t>
    </rPh>
    <phoneticPr fontId="43"/>
  </si>
  <si>
    <t>未定
To be determined</t>
    <rPh sb="0" eb="2">
      <t>ミテイ</t>
    </rPh>
    <phoneticPr fontId="16"/>
  </si>
  <si>
    <t>指導教員次第
Depends on supervisor</t>
  </si>
  <si>
    <r>
      <rPr>
        <sz val="11"/>
        <color theme="1"/>
        <rFont val="ＭＳ Ｐゴシック"/>
        <family val="3"/>
        <charset val="128"/>
      </rPr>
      <t>研究生（正規課程試験合格後、博士課程進学予定）</t>
    </r>
    <r>
      <rPr>
        <sz val="11"/>
        <color theme="1"/>
        <rFont val="Arial"/>
        <family val="2"/>
      </rPr>
      <t>/Research student (proceecding to the PhD degree program after passing the regular course examination of the program)</t>
    </r>
    <rPh sb="0" eb="2">
      <t>ケンキュウ</t>
    </rPh>
    <rPh sb="2" eb="3">
      <t>セイ</t>
    </rPh>
    <rPh sb="14" eb="16">
      <t>ハカセ</t>
    </rPh>
    <phoneticPr fontId="1"/>
  </si>
  <si>
    <t>AD</t>
  </si>
  <si>
    <t>ABE Initiative</t>
    <phoneticPr fontId="1"/>
  </si>
  <si>
    <t>統一試験スコアの提出は必須ではない
Submission of the test certificate is not required</t>
  </si>
  <si>
    <t>AO</t>
  </si>
  <si>
    <t>Project for Human Resources Development of Public Administration for Sustainable Development</t>
    <phoneticPr fontId="1"/>
  </si>
  <si>
    <t>AI</t>
  </si>
  <si>
    <t>(Africa) SDGs Global Leader</t>
    <phoneticPr fontId="1"/>
  </si>
  <si>
    <t>AQ</t>
  </si>
  <si>
    <t>(East and Central Asia) SDGs Global Leader</t>
    <phoneticPr fontId="1"/>
  </si>
  <si>
    <t>AG</t>
  </si>
  <si>
    <t>(Latin America) SDGs Global Leader</t>
    <phoneticPr fontId="1"/>
  </si>
  <si>
    <t>AR</t>
  </si>
  <si>
    <t>(Middle East and Europe) SDGs Global Leader</t>
    <phoneticPr fontId="1"/>
  </si>
  <si>
    <t>AM</t>
  </si>
  <si>
    <t xml:space="preserve">(Pacific Islands) SDGs Global Leader </t>
    <phoneticPr fontId="1"/>
  </si>
  <si>
    <t>AW</t>
  </si>
  <si>
    <t>(South Asia) SDGs Global Leader</t>
    <phoneticPr fontId="1"/>
  </si>
  <si>
    <t>AU</t>
  </si>
  <si>
    <t xml:space="preserve">(Southeast Asia) SDGs Global Leader </t>
    <phoneticPr fontId="1"/>
  </si>
  <si>
    <t>AT</t>
  </si>
  <si>
    <t>AZ</t>
  </si>
  <si>
    <t>BS</t>
  </si>
  <si>
    <t>BH</t>
  </si>
  <si>
    <t>BD</t>
  </si>
  <si>
    <t>BB</t>
  </si>
  <si>
    <t>BY</t>
  </si>
  <si>
    <t>BE</t>
  </si>
  <si>
    <t>BZ</t>
  </si>
  <si>
    <t>BJ</t>
  </si>
  <si>
    <t>BM</t>
  </si>
  <si>
    <t>BT</t>
  </si>
  <si>
    <t>BO</t>
  </si>
  <si>
    <t>BQ</t>
  </si>
  <si>
    <t>BA</t>
  </si>
  <si>
    <t>BW</t>
  </si>
  <si>
    <t>BV</t>
  </si>
  <si>
    <t>BR</t>
  </si>
  <si>
    <t>IO</t>
  </si>
  <si>
    <t>BN</t>
  </si>
  <si>
    <t>BG</t>
  </si>
  <si>
    <t>BF</t>
  </si>
  <si>
    <t>BI</t>
  </si>
  <si>
    <t>KH</t>
  </si>
  <si>
    <t>CM</t>
  </si>
  <si>
    <t>CA</t>
  </si>
  <si>
    <t>CV</t>
  </si>
  <si>
    <t>KY</t>
  </si>
  <si>
    <t>CF</t>
  </si>
  <si>
    <t>TD</t>
  </si>
  <si>
    <t>CL</t>
  </si>
  <si>
    <t>CN</t>
  </si>
  <si>
    <t>CX</t>
  </si>
  <si>
    <t>CC</t>
  </si>
  <si>
    <t>CO</t>
  </si>
  <si>
    <t>KM</t>
  </si>
  <si>
    <t>CG</t>
  </si>
  <si>
    <t>Congo, DR</t>
    <phoneticPr fontId="61"/>
  </si>
  <si>
    <t>CD</t>
  </si>
  <si>
    <t>CK</t>
  </si>
  <si>
    <t>CR</t>
  </si>
  <si>
    <t>HR</t>
  </si>
  <si>
    <t>CU</t>
  </si>
  <si>
    <t>Curacao</t>
    <phoneticPr fontId="61"/>
  </si>
  <si>
    <t>CW</t>
  </si>
  <si>
    <t>CY</t>
  </si>
  <si>
    <t>Czech Republic</t>
    <phoneticPr fontId="61"/>
  </si>
  <si>
    <t>CZ</t>
  </si>
  <si>
    <t>DK</t>
  </si>
  <si>
    <t>DJ</t>
  </si>
  <si>
    <t>DM</t>
  </si>
  <si>
    <t>DO</t>
  </si>
  <si>
    <t>EC</t>
  </si>
  <si>
    <t>EG</t>
  </si>
  <si>
    <t>SV</t>
  </si>
  <si>
    <t>GQ</t>
  </si>
  <si>
    <t>ER</t>
  </si>
  <si>
    <t>EE</t>
  </si>
  <si>
    <t>ET</t>
  </si>
  <si>
    <t>FK</t>
  </si>
  <si>
    <t>FO</t>
  </si>
  <si>
    <t>FJ</t>
  </si>
  <si>
    <t>FI</t>
  </si>
  <si>
    <t>FR</t>
  </si>
  <si>
    <t>GF</t>
  </si>
  <si>
    <t>PF</t>
  </si>
  <si>
    <t>TF</t>
  </si>
  <si>
    <t>GA</t>
  </si>
  <si>
    <t>GM</t>
  </si>
  <si>
    <t>GE</t>
  </si>
  <si>
    <t>DE</t>
  </si>
  <si>
    <t>GH</t>
  </si>
  <si>
    <t>GI</t>
  </si>
  <si>
    <t>GR</t>
  </si>
  <si>
    <t>GL</t>
  </si>
  <si>
    <t>GD</t>
  </si>
  <si>
    <t>GP</t>
  </si>
  <si>
    <t>GU</t>
  </si>
  <si>
    <t>GT</t>
  </si>
  <si>
    <t>GG</t>
  </si>
  <si>
    <t>GN</t>
  </si>
  <si>
    <t>GW</t>
  </si>
  <si>
    <t>GY</t>
  </si>
  <si>
    <t>HT</t>
  </si>
  <si>
    <t>HM</t>
  </si>
  <si>
    <t>VA</t>
  </si>
  <si>
    <t>HN</t>
  </si>
  <si>
    <t>HK</t>
  </si>
  <si>
    <t>HU</t>
  </si>
  <si>
    <t>IS</t>
  </si>
  <si>
    <t>IN</t>
  </si>
  <si>
    <t>ID</t>
  </si>
  <si>
    <t>Iran</t>
    <phoneticPr fontId="61"/>
  </si>
  <si>
    <t>IR</t>
  </si>
  <si>
    <t>IQ</t>
  </si>
  <si>
    <t>IE</t>
  </si>
  <si>
    <t>IM</t>
  </si>
  <si>
    <t>IL</t>
  </si>
  <si>
    <t>IT</t>
  </si>
  <si>
    <t>Ivory Coast (Côte d'Ivoire)</t>
    <phoneticPr fontId="61"/>
  </si>
  <si>
    <t>CI</t>
  </si>
  <si>
    <t>JM</t>
  </si>
  <si>
    <t>JP</t>
  </si>
  <si>
    <t>JE</t>
  </si>
  <si>
    <t>JO</t>
  </si>
  <si>
    <t>KZ</t>
  </si>
  <si>
    <t>KE</t>
  </si>
  <si>
    <t>Kingdom of Eswatini</t>
    <phoneticPr fontId="1"/>
  </si>
  <si>
    <t>SZ</t>
  </si>
  <si>
    <t>KI</t>
  </si>
  <si>
    <t>KR</t>
  </si>
  <si>
    <t>KW</t>
  </si>
  <si>
    <t>KG</t>
  </si>
  <si>
    <t>LA</t>
  </si>
  <si>
    <t>LV</t>
  </si>
  <si>
    <t>LB</t>
  </si>
  <si>
    <t>LS</t>
  </si>
  <si>
    <t>LR</t>
  </si>
  <si>
    <t>LY</t>
  </si>
  <si>
    <t>LI</t>
  </si>
  <si>
    <t>LT</t>
  </si>
  <si>
    <t>LU</t>
  </si>
  <si>
    <t>Macao</t>
    <phoneticPr fontId="61"/>
  </si>
  <si>
    <t>MO</t>
  </si>
  <si>
    <t>Macedonia, Republic of</t>
    <phoneticPr fontId="61"/>
  </si>
  <si>
    <t>MK</t>
  </si>
  <si>
    <t>MG</t>
  </si>
  <si>
    <t>MW</t>
  </si>
  <si>
    <t>MY</t>
  </si>
  <si>
    <t>MV</t>
  </si>
  <si>
    <t>ML</t>
  </si>
  <si>
    <t>MT</t>
  </si>
  <si>
    <t>MH</t>
  </si>
  <si>
    <t>MQ</t>
  </si>
  <si>
    <t>MR</t>
  </si>
  <si>
    <t>MU</t>
  </si>
  <si>
    <t>YT</t>
  </si>
  <si>
    <t>MX</t>
  </si>
  <si>
    <t>FM</t>
  </si>
  <si>
    <t>MD</t>
  </si>
  <si>
    <t>MC</t>
  </si>
  <si>
    <t>MN</t>
  </si>
  <si>
    <t>ME</t>
  </si>
  <si>
    <t>MS</t>
  </si>
  <si>
    <t>MA</t>
  </si>
  <si>
    <t>MZ</t>
  </si>
  <si>
    <t>MM</t>
  </si>
  <si>
    <t>NA</t>
  </si>
  <si>
    <t>NR</t>
  </si>
  <si>
    <t>NP</t>
  </si>
  <si>
    <t>NL</t>
  </si>
  <si>
    <t>NC</t>
  </si>
  <si>
    <t>NZ</t>
  </si>
  <si>
    <t>NI</t>
  </si>
  <si>
    <t>NE</t>
  </si>
  <si>
    <t>NG</t>
  </si>
  <si>
    <t>NU</t>
  </si>
  <si>
    <t>NF</t>
  </si>
  <si>
    <t>North Korea</t>
    <phoneticPr fontId="61"/>
  </si>
  <si>
    <t>KP</t>
    <phoneticPr fontId="61"/>
  </si>
  <si>
    <t>MP</t>
  </si>
  <si>
    <t>NO</t>
  </si>
  <si>
    <t>OM</t>
  </si>
  <si>
    <t>PK</t>
  </si>
  <si>
    <t>PW</t>
  </si>
  <si>
    <t>PS</t>
  </si>
  <si>
    <t>PA</t>
  </si>
  <si>
    <t>PG</t>
  </si>
  <si>
    <t>PY</t>
  </si>
  <si>
    <t>PE</t>
  </si>
  <si>
    <t>PH</t>
  </si>
  <si>
    <t>PN</t>
  </si>
  <si>
    <t>PL</t>
  </si>
  <si>
    <t>PT</t>
  </si>
  <si>
    <t>PR</t>
  </si>
  <si>
    <t>QA</t>
  </si>
  <si>
    <t>Republic of Kosovo</t>
    <phoneticPr fontId="61"/>
  </si>
  <si>
    <t>XK</t>
    <phoneticPr fontId="61"/>
  </si>
  <si>
    <t>Reunion</t>
    <phoneticPr fontId="61"/>
  </si>
  <si>
    <t>RE</t>
  </si>
  <si>
    <t>RO</t>
  </si>
  <si>
    <t>RU</t>
  </si>
  <si>
    <t>RW</t>
  </si>
  <si>
    <t>Saint Barthelemy</t>
    <phoneticPr fontId="61"/>
  </si>
  <si>
    <t>BL</t>
  </si>
  <si>
    <t>KN</t>
    <phoneticPr fontId="61"/>
  </si>
  <si>
    <t>LC</t>
  </si>
  <si>
    <t>MF</t>
  </si>
  <si>
    <t>PM</t>
  </si>
  <si>
    <t>VC</t>
  </si>
  <si>
    <t>WS</t>
  </si>
  <si>
    <t>SM</t>
  </si>
  <si>
    <t>ST</t>
  </si>
  <si>
    <t>SA</t>
  </si>
  <si>
    <t>SN</t>
  </si>
  <si>
    <t>RS</t>
  </si>
  <si>
    <t>SC</t>
  </si>
  <si>
    <t>SL</t>
  </si>
  <si>
    <t>SG</t>
  </si>
  <si>
    <t>SX</t>
  </si>
  <si>
    <t>SK</t>
  </si>
  <si>
    <t>SI</t>
  </si>
  <si>
    <t>SB</t>
  </si>
  <si>
    <t>SO</t>
  </si>
  <si>
    <t>Sou. Georgia and the Sou. Sandwich Is.</t>
    <phoneticPr fontId="61"/>
  </si>
  <si>
    <t>GS</t>
  </si>
  <si>
    <t>SS</t>
  </si>
  <si>
    <t>ES</t>
  </si>
  <si>
    <t>LK</t>
  </si>
  <si>
    <t>St. Helena Ascension-Tristanda Cunha</t>
    <phoneticPr fontId="61"/>
  </si>
  <si>
    <t>SH</t>
    <phoneticPr fontId="61"/>
  </si>
  <si>
    <t>SD</t>
  </si>
  <si>
    <t>SR</t>
  </si>
  <si>
    <t>SJ</t>
  </si>
  <si>
    <t>SE</t>
  </si>
  <si>
    <t>CH</t>
  </si>
  <si>
    <t>Syria</t>
    <phoneticPr fontId="61"/>
  </si>
  <si>
    <t>SY</t>
  </si>
  <si>
    <t>Taiwan</t>
    <phoneticPr fontId="61"/>
  </si>
  <si>
    <t>TW</t>
  </si>
  <si>
    <t>TJ</t>
  </si>
  <si>
    <t>Tanzania, United Republic of</t>
    <phoneticPr fontId="1"/>
  </si>
  <si>
    <t>TZ</t>
  </si>
  <si>
    <t>TH</t>
  </si>
  <si>
    <t>TL</t>
  </si>
  <si>
    <t>TG</t>
  </si>
  <si>
    <t>TK</t>
  </si>
  <si>
    <t>TO</t>
  </si>
  <si>
    <t>TT</t>
  </si>
  <si>
    <t>TN</t>
  </si>
  <si>
    <t>TR</t>
  </si>
  <si>
    <t>TM</t>
  </si>
  <si>
    <t>TC</t>
  </si>
  <si>
    <t>TV</t>
  </si>
  <si>
    <t>UG</t>
  </si>
  <si>
    <t>UA</t>
  </si>
  <si>
    <t>AE</t>
  </si>
  <si>
    <t>GB</t>
  </si>
  <si>
    <t>US</t>
  </si>
  <si>
    <t>United States Minor Outlying Is.</t>
    <phoneticPr fontId="61"/>
  </si>
  <si>
    <t>UM</t>
  </si>
  <si>
    <t>UY</t>
  </si>
  <si>
    <t>UZ</t>
  </si>
  <si>
    <t>VU</t>
  </si>
  <si>
    <t>Venezuela</t>
    <phoneticPr fontId="61"/>
  </si>
  <si>
    <t>VE</t>
  </si>
  <si>
    <t>VN</t>
  </si>
  <si>
    <t>VG</t>
  </si>
  <si>
    <t>VI</t>
  </si>
  <si>
    <t>WF</t>
  </si>
  <si>
    <t>EH</t>
  </si>
  <si>
    <t>YE</t>
  </si>
  <si>
    <t>ZM</t>
  </si>
  <si>
    <t>ZW</t>
  </si>
  <si>
    <t>Graduate School Code for KCCP 2023</t>
    <phoneticPr fontId="1"/>
  </si>
  <si>
    <t>Name of Course/Major</t>
    <phoneticPr fontId="1"/>
  </si>
  <si>
    <t>Name of laboratories</t>
    <phoneticPr fontId="1"/>
  </si>
  <si>
    <t>Name of professor</t>
    <phoneticPr fontId="1"/>
  </si>
  <si>
    <r>
      <rPr>
        <sz val="10"/>
        <rFont val="ＭＳ Ｐゴシック"/>
        <family val="3"/>
        <charset val="128"/>
      </rPr>
      <t>大学名</t>
    </r>
    <rPh sb="0" eb="2">
      <t>ダイガク</t>
    </rPh>
    <rPh sb="2" eb="3">
      <t>メイ</t>
    </rPh>
    <phoneticPr fontId="1"/>
  </si>
  <si>
    <r>
      <rPr>
        <sz val="10"/>
        <rFont val="ＭＳ Ｐゴシック"/>
        <family val="3"/>
        <charset val="128"/>
      </rPr>
      <t>研究科名</t>
    </r>
    <r>
      <rPr>
        <sz val="10"/>
        <rFont val="Arial"/>
        <family val="2"/>
      </rPr>
      <t/>
    </r>
    <rPh sb="0" eb="3">
      <t>ケンキュウカ</t>
    </rPh>
    <rPh sb="3" eb="4">
      <t>メイ</t>
    </rPh>
    <phoneticPr fontId="1"/>
  </si>
  <si>
    <r>
      <rPr>
        <sz val="10"/>
        <rFont val="ＭＳ Ｐゴシック"/>
        <family val="3"/>
        <charset val="128"/>
      </rPr>
      <t>専攻</t>
    </r>
    <r>
      <rPr>
        <sz val="10"/>
        <rFont val="Arial"/>
        <family val="2"/>
      </rPr>
      <t>/</t>
    </r>
    <r>
      <rPr>
        <sz val="10"/>
        <rFont val="ＭＳ Ｐゴシック"/>
        <family val="3"/>
        <charset val="128"/>
      </rPr>
      <t>コース名</t>
    </r>
    <rPh sb="0" eb="2">
      <t>センコウ</t>
    </rPh>
    <rPh sb="6" eb="7">
      <t>メイ</t>
    </rPh>
    <phoneticPr fontId="1"/>
  </si>
  <si>
    <r>
      <rPr>
        <sz val="10"/>
        <rFont val="ＭＳ Ｐゴシック"/>
        <family val="3"/>
        <charset val="128"/>
      </rPr>
      <t>研究室名</t>
    </r>
    <r>
      <rPr>
        <sz val="10"/>
        <rFont val="Arial"/>
        <family val="2"/>
      </rPr>
      <t/>
    </r>
    <rPh sb="0" eb="3">
      <t>ケンキュウシツ</t>
    </rPh>
    <rPh sb="3" eb="4">
      <t>メイ</t>
    </rPh>
    <phoneticPr fontId="1"/>
  </si>
  <si>
    <r>
      <rPr>
        <sz val="10"/>
        <rFont val="ＭＳ Ｐゴシック"/>
        <family val="3"/>
        <charset val="128"/>
      </rPr>
      <t>指導教員氏名</t>
    </r>
    <phoneticPr fontId="1"/>
  </si>
  <si>
    <t>受入身分</t>
    <rPh sb="0" eb="2">
      <t>ウケイレ</t>
    </rPh>
    <rPh sb="2" eb="4">
      <t>ミブン</t>
    </rPh>
    <phoneticPr fontId="1"/>
  </si>
  <si>
    <t>正規生　　　　　　出願期間</t>
    <rPh sb="0" eb="3">
      <t>セイキセイ</t>
    </rPh>
    <rPh sb="9" eb="11">
      <t>シュツガン</t>
    </rPh>
    <rPh sb="11" eb="13">
      <t>キカン</t>
    </rPh>
    <phoneticPr fontId="1"/>
  </si>
  <si>
    <r>
      <t>正規生：出願期間が</t>
    </r>
    <r>
      <rPr>
        <sz val="11"/>
        <rFont val="Arial"/>
        <family val="2"/>
      </rPr>
      <t>2023</t>
    </r>
    <r>
      <rPr>
        <sz val="11"/>
        <rFont val="ＭＳ Ｐゴシック"/>
        <family val="3"/>
        <charset val="128"/>
      </rPr>
      <t>年</t>
    </r>
    <r>
      <rPr>
        <sz val="11"/>
        <rFont val="Arial"/>
        <family val="2"/>
      </rPr>
      <t>1</t>
    </r>
    <r>
      <rPr>
        <sz val="11"/>
        <rFont val="ＭＳ Ｐゴシック"/>
        <family val="3"/>
        <charset val="128"/>
      </rPr>
      <t>月末日までに終了有無</t>
    </r>
    <rPh sb="0" eb="3">
      <t>セイキセイ</t>
    </rPh>
    <rPh sb="23" eb="25">
      <t>ウム</t>
    </rPh>
    <phoneticPr fontId="1"/>
  </si>
  <si>
    <t>正規生：前年度の出願期間</t>
    <rPh sb="0" eb="3">
      <t>セイキセイ</t>
    </rPh>
    <rPh sb="4" eb="7">
      <t>ゼンネンド</t>
    </rPh>
    <rPh sb="8" eb="10">
      <t>シュツガン</t>
    </rPh>
    <rPh sb="10" eb="12">
      <t>キカン</t>
    </rPh>
    <phoneticPr fontId="1"/>
  </si>
  <si>
    <t>研究生　　　　　　　出願期間</t>
    <rPh sb="0" eb="3">
      <t>ケンキュウセイ</t>
    </rPh>
    <rPh sb="10" eb="12">
      <t>シュツガン</t>
    </rPh>
    <rPh sb="12" eb="14">
      <t>キカン</t>
    </rPh>
    <phoneticPr fontId="1"/>
  </si>
  <si>
    <r>
      <t>研究生：出願期間が</t>
    </r>
    <r>
      <rPr>
        <sz val="11"/>
        <rFont val="Arial"/>
        <family val="2"/>
      </rPr>
      <t>2023</t>
    </r>
    <r>
      <rPr>
        <sz val="11"/>
        <rFont val="ＭＳ Ｐゴシック"/>
        <family val="3"/>
        <charset val="128"/>
      </rPr>
      <t>年</t>
    </r>
    <r>
      <rPr>
        <sz val="11"/>
        <rFont val="Arial"/>
        <family val="2"/>
      </rPr>
      <t>1</t>
    </r>
    <r>
      <rPr>
        <sz val="11"/>
        <rFont val="ＭＳ Ｐゴシック"/>
        <family val="3"/>
        <charset val="128"/>
      </rPr>
      <t>月末日までに終了有無</t>
    </r>
    <rPh sb="0" eb="3">
      <t>ケンキュウセイ</t>
    </rPh>
    <rPh sb="23" eb="25">
      <t>ウム</t>
    </rPh>
    <phoneticPr fontId="1"/>
  </si>
  <si>
    <t>研究生：前年度の出願期間</t>
    <rPh sb="0" eb="3">
      <t>ケンキュウセイ</t>
    </rPh>
    <rPh sb="4" eb="7">
      <t>ゼンネンド</t>
    </rPh>
    <rPh sb="8" eb="10">
      <t>シュツガン</t>
    </rPh>
    <rPh sb="10" eb="12">
      <t>キカン</t>
    </rPh>
    <phoneticPr fontId="1"/>
  </si>
  <si>
    <t>6201A</t>
  </si>
  <si>
    <t xml:space="preserve">Science and Engineerin/Natural Science </t>
  </si>
  <si>
    <t xml:space="preserve">Biophysical Chemistry Lab. </t>
  </si>
  <si>
    <t>Miwa SUGIURA</t>
  </si>
  <si>
    <t>愛媛大学</t>
  </si>
  <si>
    <t>理工学研究科</t>
  </si>
  <si>
    <t>理工学専攻／自然科学基盤プログラム（化学分野）</t>
  </si>
  <si>
    <t>生物化学研究室</t>
  </si>
  <si>
    <t>杉浦美羽</t>
  </si>
  <si>
    <t>End of April 2022</t>
  </si>
  <si>
    <t>Around May 2022</t>
  </si>
  <si>
    <t>6201B</t>
  </si>
  <si>
    <t xml:space="preserve">Environmental Chemistry Lab. </t>
  </si>
  <si>
    <t>Tatsuya KUNISUE</t>
  </si>
  <si>
    <t>環境化学研究室</t>
  </si>
  <si>
    <t>国末達也</t>
  </si>
  <si>
    <t>6201C</t>
    <phoneticPr fontId="1"/>
  </si>
  <si>
    <t>Analytical Chemistry Lab.</t>
  </si>
  <si>
    <t>Tamotsu ZAKO</t>
  </si>
  <si>
    <t>分析化学研究室</t>
  </si>
  <si>
    <t>座古保</t>
  </si>
  <si>
    <t>6201D</t>
    <phoneticPr fontId="1"/>
  </si>
  <si>
    <t>理工学専攻／数理情報プログラム</t>
  </si>
  <si>
    <t>理工学専攻／自然科学基盤プログラム</t>
  </si>
  <si>
    <t>Paleoenvironmental Lab.</t>
  </si>
  <si>
    <t>Rie S, HORI</t>
  </si>
  <si>
    <t>古環境学研究室</t>
  </si>
  <si>
    <t>堀　利栄</t>
  </si>
  <si>
    <t>生産環境工学専攻/環境建設工学コース</t>
  </si>
  <si>
    <t>未定
To be determined</t>
  </si>
  <si>
    <t>From 19 July to 26 July,2022</t>
  </si>
  <si>
    <t>around May,2022</t>
  </si>
  <si>
    <t>6202A</t>
    <phoneticPr fontId="1"/>
  </si>
  <si>
    <t>The United Graduate School of Agricultural Sciences
(Doctor Program)</t>
  </si>
  <si>
    <t>連合農学研究科
（博士課程）</t>
  </si>
  <si>
    <t>(From 1 October 2021)</t>
  </si>
  <si>
    <t>Listed in the application guide and can be searched at the matching website</t>
  </si>
  <si>
    <t>農学研究科</t>
  </si>
  <si>
    <t>アジア・アフリカ・環太平洋特別コース</t>
  </si>
  <si>
    <t>募集要項にリストあり　また、マッチングサイトにて検索可能</t>
  </si>
  <si>
    <t>1st peirod:
From July, 2022 to October, 2022
(Tentative)
2nd period:
From February, 2023 to April, 2023</t>
  </si>
  <si>
    <t>1701A</t>
  </si>
  <si>
    <t>Hitotsubashi University</t>
  </si>
  <si>
    <t>School of International and Public Policy</t>
  </si>
  <si>
    <t>Foreign Service Sub-Program within the Global Governance program</t>
  </si>
  <si>
    <t>一橋大学</t>
  </si>
  <si>
    <t>国際・公共政策大学院</t>
  </si>
  <si>
    <t>グローバル・ガバナンス・プログラム（外交政策サブプログラム）</t>
    <rPh sb="20" eb="22">
      <t>セイサク</t>
    </rPh>
    <phoneticPr fontId="43"/>
  </si>
  <si>
    <t xml:space="preserve">未定
To be determined </t>
    <rPh sb="0" eb="2">
      <t>ミテイ</t>
    </rPh>
    <phoneticPr fontId="43"/>
  </si>
  <si>
    <t>該当しない
N/A</t>
    <rPh sb="0" eb="2">
      <t>ガイトウ</t>
    </rPh>
    <phoneticPr fontId="43"/>
  </si>
  <si>
    <t>From 14 March to 25 March,2022</t>
  </si>
  <si>
    <t>1701B</t>
  </si>
  <si>
    <t>School of Internarional and Public Policy</t>
  </si>
  <si>
    <t>Asian Public Policy Program</t>
  </si>
  <si>
    <t>アジア公共政策プログラム</t>
  </si>
  <si>
    <t>From 1 September 2021 to 12 May 2022</t>
  </si>
  <si>
    <t>1702A</t>
  </si>
  <si>
    <t>経済学研究科</t>
    <rPh sb="0" eb="3">
      <t>ケイザイガク</t>
    </rPh>
    <rPh sb="3" eb="6">
      <t>ケンキュウカ</t>
    </rPh>
    <phoneticPr fontId="43"/>
  </si>
  <si>
    <t>From 1 April to 28 April,2022</t>
  </si>
  <si>
    <t>0801A</t>
  </si>
  <si>
    <t>Ibaraki University</t>
  </si>
  <si>
    <t>Course in Applied Asian Agriculture</t>
  </si>
  <si>
    <t>茨城大学</t>
  </si>
  <si>
    <t>アジア展開農学コース</t>
  </si>
  <si>
    <t>未定
TBD</t>
    <rPh sb="0" eb="2">
      <t>ミテイ</t>
    </rPh>
    <phoneticPr fontId="43"/>
  </si>
  <si>
    <t>around June, 2023</t>
  </si>
  <si>
    <t>From 21 February to 19 March,2023</t>
  </si>
  <si>
    <t>宇都宮大学</t>
    <rPh sb="0" eb="3">
      <t>ウツノミヤ</t>
    </rPh>
    <rPh sb="3" eb="5">
      <t>ダイガク</t>
    </rPh>
    <phoneticPr fontId="43"/>
  </si>
  <si>
    <t>地域創生科学研究科</t>
    <rPh sb="0" eb="9">
      <t>チイキソウセイカガクケンキュウカ</t>
    </rPh>
    <phoneticPr fontId="43"/>
  </si>
  <si>
    <t>社会デザイン科学専攻農業・農村経済学プログラム</t>
    <rPh sb="10" eb="12">
      <t>ノウギョウ</t>
    </rPh>
    <rPh sb="13" eb="15">
      <t>ノウソン</t>
    </rPh>
    <rPh sb="15" eb="18">
      <t>ケイザイガク</t>
    </rPh>
    <phoneticPr fontId="43"/>
  </si>
  <si>
    <t>From 1 March to 30 April,2023</t>
  </si>
  <si>
    <t>社会デザイン科学専攻建築学プログラム</t>
    <rPh sb="10" eb="13">
      <t>ケンチクガク</t>
    </rPh>
    <phoneticPr fontId="43"/>
  </si>
  <si>
    <t>社会デザイン科学専攻土木工学プログラム</t>
    <rPh sb="10" eb="14">
      <t>ドボクコウガク</t>
    </rPh>
    <phoneticPr fontId="43"/>
  </si>
  <si>
    <t>社会デザイン科学専攻グローバル・エリアスタディーズプログラム</t>
  </si>
  <si>
    <t>社会デザイン科学専攻多文化共生学プログラム</t>
    <rPh sb="10" eb="16">
      <t>タブンカキョウセイガク</t>
    </rPh>
    <phoneticPr fontId="43"/>
  </si>
  <si>
    <t>工農総合科学専攻光工学プログラム</t>
    <rPh sb="8" eb="11">
      <t>ヒカリコウガク</t>
    </rPh>
    <phoneticPr fontId="43"/>
  </si>
  <si>
    <t>工農総合科学専攻分子農学プログラム</t>
    <rPh sb="8" eb="12">
      <t>ブンシノウガク</t>
    </rPh>
    <phoneticPr fontId="43"/>
  </si>
  <si>
    <t>工農総合科学専攻農芸化学プログラム</t>
    <rPh sb="8" eb="12">
      <t>ノウゲイカガク</t>
    </rPh>
    <phoneticPr fontId="43"/>
  </si>
  <si>
    <t>工農総合科学専攻農業生産環境保全学プログラム</t>
    <rPh sb="8" eb="17">
      <t>ノウギョウセイサンカンキョウホゼンガク</t>
    </rPh>
    <phoneticPr fontId="43"/>
  </si>
  <si>
    <t>1001J</t>
  </si>
  <si>
    <t>Division of Advanced Trans-disciplinary Science/Optics Bio Design Program</t>
  </si>
  <si>
    <t>先端融合科学専攻オプティクスバイオデザインプログラム</t>
  </si>
  <si>
    <t>1001K</t>
  </si>
  <si>
    <t>Division of Advanced Trans-disciplinary Science/Advanced Engineering System Design Program</t>
  </si>
  <si>
    <t>先端融合科学専攻先端工学システムデザインプログラム</t>
    <rPh sb="8" eb="12">
      <t>センタンコウガク</t>
    </rPh>
    <phoneticPr fontId="43"/>
  </si>
  <si>
    <t>1001L</t>
  </si>
  <si>
    <t>Division of Advanced Trans-disciplinary Science/Global and Regional Development Design Program</t>
  </si>
  <si>
    <t>先端融合科学専攻グローバル地域デザインプログラム</t>
    <rPh sb="13" eb="15">
      <t>チイキ</t>
    </rPh>
    <phoneticPr fontId="43"/>
  </si>
  <si>
    <t>1101A</t>
  </si>
  <si>
    <t>Graduate School of International Social Sciences</t>
  </si>
  <si>
    <t>Department of International and Business Law</t>
  </si>
  <si>
    <t>ARAKI Ichiro</t>
  </si>
  <si>
    <t>横浜国立大学</t>
    <rPh sb="0" eb="6">
      <t>ヨコハマコクリツダイガク</t>
    </rPh>
    <phoneticPr fontId="43"/>
  </si>
  <si>
    <t>国際社会科学府</t>
    <rPh sb="0" eb="2">
      <t>コクサイ</t>
    </rPh>
    <rPh sb="2" eb="4">
      <t>シャカイ</t>
    </rPh>
    <rPh sb="4" eb="6">
      <t>カガク</t>
    </rPh>
    <rPh sb="6" eb="7">
      <t>フ</t>
    </rPh>
    <phoneticPr fontId="43"/>
  </si>
  <si>
    <t>国際経済法学専攻</t>
    <rPh sb="0" eb="2">
      <t>コクサイ</t>
    </rPh>
    <rPh sb="2" eb="4">
      <t>ケイザイ</t>
    </rPh>
    <rPh sb="4" eb="6">
      <t>ホウガク</t>
    </rPh>
    <rPh sb="6" eb="8">
      <t>センコウ</t>
    </rPh>
    <phoneticPr fontId="43"/>
  </si>
  <si>
    <t>該当なし</t>
    <rPh sb="0" eb="2">
      <t>ガイトウ</t>
    </rPh>
    <phoneticPr fontId="43"/>
  </si>
  <si>
    <t>荒木一郎</t>
  </si>
  <si>
    <t>Up to 1 September 2023</t>
  </si>
  <si>
    <t>1101B</t>
  </si>
  <si>
    <t>SEKINE Takemasa</t>
  </si>
  <si>
    <t>関根豪政</t>
  </si>
  <si>
    <t>1102A</t>
  </si>
  <si>
    <t>Department of Mechanical Engineering, Materials Science, and Ocean Engineering/
Mechanical Engineering Program</t>
  </si>
  <si>
    <t>横浜国立大学</t>
  </si>
  <si>
    <t>大学院理工学府</t>
  </si>
  <si>
    <t>機械・材料・海洋系工学専攻/機械工学教育分野</t>
  </si>
  <si>
    <t>Professors listed in the Unit of "Systems Design for
Ocean-Space"</t>
  </si>
  <si>
    <t>機材・材料・海洋系工学専攻　／
海洋空間教育分野、
航空宇宙工学教育分野</t>
  </si>
  <si>
    <t>海洋空間のシステムデザインユニット所属教員</t>
  </si>
  <si>
    <t>From 25 April to 9 May,2022</t>
  </si>
  <si>
    <t>1102C</t>
  </si>
  <si>
    <t>Graduate school of engineering science</t>
  </si>
  <si>
    <t>Department of Mathematics, Physics, Electrical Engineering and Computer Science/
Specialization of Electrical and Computer Engineering, Specialization of Applied Physics, and Specialization of Information Systems</t>
  </si>
  <si>
    <t>数物・電子情報系理工学専攻(応用物理教育分野、情報システム教育分野、電気電子ネットワーク教育分野）</t>
  </si>
  <si>
    <t>都市イノベーション学府</t>
  </si>
  <si>
    <t>＜修士＞
都市地域社会専攻都市地域社会コース（都市基盤系）・国際基盤学コース（IGSI）
＜博士＞
都市イノベーション専攻（都市基盤系）</t>
  </si>
  <si>
    <t>March 3, 2022 (after finalists are confirmed) - May 11, 2022</t>
  </si>
  <si>
    <t>＜修士＞
都市地域社会専攻都市地域社会コース（地域社会系）
＜博士＞
都市イノベーション専攻（地域社会系）</t>
  </si>
  <si>
    <t>5801A</t>
  </si>
  <si>
    <t>Graduate School of Humanitiesand Social Sciences(Doctor's Course)</t>
  </si>
  <si>
    <t>Socio-Cultural Sciences</t>
  </si>
  <si>
    <t>Education for Sustainable Development (ESD)</t>
  </si>
  <si>
    <t>Hiroki Fujii</t>
  </si>
  <si>
    <t>岡山大学</t>
  </si>
  <si>
    <t>大学院社会文化科学研究科</t>
  </si>
  <si>
    <t>社会文化学専攻</t>
  </si>
  <si>
    <t>国際教育科学講座</t>
  </si>
  <si>
    <t>藤井浩樹</t>
  </si>
  <si>
    <t>入学審査時に決定
Determined at the time of admission screening</t>
    <rPh sb="0" eb="2">
      <t>ニュウガク</t>
    </rPh>
    <rPh sb="2" eb="4">
      <t>シンサ</t>
    </rPh>
    <phoneticPr fontId="43"/>
  </si>
  <si>
    <t>Scheduled for mid-June , 2023</t>
  </si>
  <si>
    <t>From 13 to 15 June,2022</t>
  </si>
  <si>
    <t>From 6 to 10 June,2022</t>
  </si>
  <si>
    <t>5801B</t>
  </si>
  <si>
    <t>Global Citizenship Education (GCED)</t>
  </si>
  <si>
    <t>Toshinori Kuwabara</t>
  </si>
  <si>
    <t>桑原敏典</t>
  </si>
  <si>
    <t>5802A</t>
  </si>
  <si>
    <t>Graduate school of Natural Science and Technology</t>
  </si>
  <si>
    <t>Division of Industrial Innovation Sciences</t>
  </si>
  <si>
    <t>Heat Power Engineering Lab.</t>
  </si>
  <si>
    <t>KAWAHARA Nobuyuki, Professor</t>
  </si>
  <si>
    <t>岡山大学</t>
    <rPh sb="0" eb="2">
      <t>オカヤマ</t>
    </rPh>
    <rPh sb="2" eb="4">
      <t>ダイガク</t>
    </rPh>
    <phoneticPr fontId="43"/>
  </si>
  <si>
    <t>大学院自然科学研究科</t>
    <rPh sb="0" eb="3">
      <t>ダイガクイン</t>
    </rPh>
    <rPh sb="3" eb="10">
      <t>シゼンカガクケンキュウカ</t>
    </rPh>
    <phoneticPr fontId="43"/>
  </si>
  <si>
    <t>産業創成工学専攻</t>
    <rPh sb="2" eb="4">
      <t>ソウセイ</t>
    </rPh>
    <phoneticPr fontId="43"/>
  </si>
  <si>
    <t>動力熱工学研究室</t>
  </si>
  <si>
    <t>河原伸幸　教授</t>
    <rPh sb="0" eb="2">
      <t>カワハラ</t>
    </rPh>
    <rPh sb="2" eb="4">
      <t>ノブユキ</t>
    </rPh>
    <rPh sb="5" eb="7">
      <t>キョウジュ</t>
    </rPh>
    <phoneticPr fontId="43"/>
  </si>
  <si>
    <t>大学院環境生命科学研究科</t>
    <rPh sb="0" eb="2">
      <t>ダイガク</t>
    </rPh>
    <rPh sb="2" eb="3">
      <t>イン</t>
    </rPh>
    <rPh sb="3" eb="12">
      <t>カンキョウセイメイカガクケンキュウカ</t>
    </rPh>
    <phoneticPr fontId="43"/>
  </si>
  <si>
    <t>From 27 May to 6 June, 2022
From 23 June to 6 july, 2022</t>
  </si>
  <si>
    <t>By May 31, 2023</t>
  </si>
  <si>
    <t>関西学院大学</t>
    <rPh sb="0" eb="2">
      <t>カンセイ</t>
    </rPh>
    <rPh sb="2" eb="4">
      <t>ガクイン</t>
    </rPh>
    <rPh sb="4" eb="6">
      <t>ダイガク</t>
    </rPh>
    <phoneticPr fontId="18"/>
  </si>
  <si>
    <t>経営戦略研究科</t>
    <rPh sb="0" eb="2">
      <t>ケイエイ</t>
    </rPh>
    <rPh sb="2" eb="4">
      <t>センリャク</t>
    </rPh>
    <rPh sb="4" eb="7">
      <t>ケンキュウカ</t>
    </rPh>
    <phoneticPr fontId="18"/>
  </si>
  <si>
    <t>国際経営コース</t>
    <rPh sb="0" eb="2">
      <t>コクサイ</t>
    </rPh>
    <rPh sb="2" eb="4">
      <t>ケイエイ</t>
    </rPh>
    <phoneticPr fontId="18"/>
  </si>
  <si>
    <t xml:space="preserve">未定/To be determinded </t>
    <rPh sb="0" eb="2">
      <t>ミテイ</t>
    </rPh>
    <phoneticPr fontId="43"/>
  </si>
  <si>
    <t>Monday, April 4, 2022 - Wednesday, May 18, 2022</t>
  </si>
  <si>
    <t>関西大学</t>
    <rPh sb="0" eb="2">
      <t>カンサイ</t>
    </rPh>
    <rPh sb="2" eb="4">
      <t>ダイガク</t>
    </rPh>
    <phoneticPr fontId="43"/>
  </si>
  <si>
    <t>法学研究科</t>
    <rPh sb="0" eb="2">
      <t>ホウガク</t>
    </rPh>
    <rPh sb="2" eb="5">
      <t>ケンキュウカ</t>
    </rPh>
    <phoneticPr fontId="43"/>
  </si>
  <si>
    <t>国際協働コース</t>
    <rPh sb="0" eb="2">
      <t>コクサイ</t>
    </rPh>
    <rPh sb="2" eb="4">
      <t>キョウドウ</t>
    </rPh>
    <phoneticPr fontId="43"/>
  </si>
  <si>
    <t>Around April to May</t>
  </si>
  <si>
    <t>5402A</t>
  </si>
  <si>
    <t>Graduate school of Societal Safety Sciences</t>
  </si>
  <si>
    <t>Ph.D. of Disaster Management Program</t>
  </si>
  <si>
    <t>関西大学</t>
    <rPh sb="0" eb="4">
      <t>カンサイダイガク</t>
    </rPh>
    <phoneticPr fontId="43"/>
  </si>
  <si>
    <t>社会安全研究科</t>
    <rPh sb="0" eb="2">
      <t>シャカイ</t>
    </rPh>
    <rPh sb="2" eb="4">
      <t>アンゼン</t>
    </rPh>
    <rPh sb="4" eb="7">
      <t>ケンキュウカ</t>
    </rPh>
    <phoneticPr fontId="43"/>
  </si>
  <si>
    <t>①From 20 December, 2022 to 10 January ,2023
②From 26 April to 11 May,2023</t>
  </si>
  <si>
    <t>①From 20 December, 2022 to 10 January ,2023</t>
  </si>
  <si>
    <t>該当する
Application period ends by the end of January 2023</t>
    <rPh sb="0" eb="2">
      <t>ガイトウ</t>
    </rPh>
    <phoneticPr fontId="43"/>
  </si>
  <si>
    <t>0601A</t>
  </si>
  <si>
    <t xml:space="preserve">Iwate University </t>
  </si>
  <si>
    <t>United Graduate School of Agricultural Sciences</t>
  </si>
  <si>
    <t>Hiroyuki Shimono</t>
  </si>
  <si>
    <t>岩手大学</t>
    <rPh sb="0" eb="2">
      <t>イワテ</t>
    </rPh>
    <rPh sb="2" eb="4">
      <t>ダイガク</t>
    </rPh>
    <phoneticPr fontId="43"/>
  </si>
  <si>
    <t>大学院連合農学研究科</t>
    <rPh sb="0" eb="3">
      <t>ダイガクイン</t>
    </rPh>
    <rPh sb="3" eb="5">
      <t>レンゴウ</t>
    </rPh>
    <rPh sb="5" eb="7">
      <t>ノウガク</t>
    </rPh>
    <rPh sb="7" eb="10">
      <t>ケンキュウカ</t>
    </rPh>
    <phoneticPr fontId="43"/>
  </si>
  <si>
    <t>下野裕之</t>
    <rPh sb="0" eb="4">
      <t>シモノ</t>
    </rPh>
    <phoneticPr fontId="43"/>
  </si>
  <si>
    <t>To be determined after April, 2023</t>
  </si>
  <si>
    <t>From 11 May to 16 May,2022</t>
  </si>
  <si>
    <t>0601B</t>
  </si>
  <si>
    <t>Maya Matsunami</t>
  </si>
  <si>
    <t>松波麻耶</t>
    <rPh sb="0" eb="4">
      <t>マツナミマヤ</t>
    </rPh>
    <phoneticPr fontId="43"/>
  </si>
  <si>
    <t>0601C</t>
  </si>
  <si>
    <t>Toru Watanabe</t>
  </si>
  <si>
    <t>渡部　徹</t>
    <rPh sb="0" eb="2">
      <t>ワタナベ</t>
    </rPh>
    <rPh sb="3" eb="4">
      <t>トオル</t>
    </rPh>
    <phoneticPr fontId="43"/>
  </si>
  <si>
    <t>To be determined after April 2023</t>
  </si>
  <si>
    <t>From March 1 to 31, 2023</t>
  </si>
  <si>
    <t>0601D</t>
  </si>
  <si>
    <t>Yuka　Sasaki</t>
  </si>
  <si>
    <t>佐々木　由佳</t>
    <rPh sb="0" eb="3">
      <t>ササキ</t>
    </rPh>
    <rPh sb="4" eb="6">
      <t>ユカ</t>
    </rPh>
    <phoneticPr fontId="43"/>
  </si>
  <si>
    <t>From 1 March to 31 March</t>
  </si>
  <si>
    <t>0601E</t>
  </si>
  <si>
    <t>Lopez Caceres Maximo Larry</t>
  </si>
  <si>
    <t>ロペス　カセレス　マキシモ　ラリー</t>
  </si>
  <si>
    <t>0601F</t>
  </si>
  <si>
    <t>Satoru Satou</t>
  </si>
  <si>
    <t>佐藤　智</t>
    <rPh sb="0" eb="2">
      <t>サトウ</t>
    </rPh>
    <rPh sb="3" eb="4">
      <t>サトル</t>
    </rPh>
    <phoneticPr fontId="43"/>
  </si>
  <si>
    <t>0601G</t>
  </si>
  <si>
    <t>Hideki Murayama</t>
  </si>
  <si>
    <t>村山　秀樹</t>
    <rPh sb="0" eb="2">
      <t>ムラヤマ</t>
    </rPh>
    <rPh sb="3" eb="5">
      <t>ヒデキ</t>
    </rPh>
    <phoneticPr fontId="43"/>
  </si>
  <si>
    <t>0601H</t>
  </si>
  <si>
    <t>Keitaro Tawaraya</t>
  </si>
  <si>
    <t>俵谷　圭太郎</t>
    <rPh sb="0" eb="2">
      <t>タワラヤ</t>
    </rPh>
    <rPh sb="3" eb="6">
      <t>ケイタロウ</t>
    </rPh>
    <phoneticPr fontId="43"/>
  </si>
  <si>
    <t>0601I</t>
  </si>
  <si>
    <t>Weiguo Cheng</t>
  </si>
  <si>
    <t>程　為国</t>
    <rPh sb="0" eb="1">
      <t>テイ</t>
    </rPh>
    <rPh sb="2" eb="3">
      <t>タメ</t>
    </rPh>
    <rPh sb="3" eb="4">
      <t>クニ</t>
    </rPh>
    <phoneticPr fontId="43"/>
  </si>
  <si>
    <t>0601J</t>
  </si>
  <si>
    <t>Masanori Watanabe</t>
  </si>
  <si>
    <t>渡辺　昌規</t>
    <rPh sb="0" eb="2">
      <t>ワタナベ</t>
    </rPh>
    <rPh sb="3" eb="5">
      <t>マサノリ</t>
    </rPh>
    <phoneticPr fontId="43"/>
  </si>
  <si>
    <t>0601K</t>
  </si>
  <si>
    <t>Yoshihito Shiono</t>
  </si>
  <si>
    <t>塩野　義人</t>
    <rPh sb="0" eb="2">
      <t>シオノ</t>
    </rPh>
    <rPh sb="3" eb="5">
      <t>ヨシト</t>
    </rPh>
    <phoneticPr fontId="43"/>
  </si>
  <si>
    <t>0601L</t>
  </si>
  <si>
    <t>Tomoyuki Nabeshima</t>
  </si>
  <si>
    <t>鍋島　朋之</t>
    <rPh sb="0" eb="2">
      <t>ナベシマ</t>
    </rPh>
    <rPh sb="3" eb="5">
      <t>トモユキ</t>
    </rPh>
    <phoneticPr fontId="43"/>
  </si>
  <si>
    <t>Crop Science Lab</t>
  </si>
  <si>
    <t>TANAKA,Takashi</t>
  </si>
  <si>
    <t>岐阜大学</t>
    <rPh sb="0" eb="2">
      <t>ギフ</t>
    </rPh>
    <rPh sb="2" eb="4">
      <t>ダイガク</t>
    </rPh>
    <phoneticPr fontId="43"/>
  </si>
  <si>
    <t>自然科学技術研究科</t>
    <rPh sb="0" eb="2">
      <t>シゼン</t>
    </rPh>
    <rPh sb="2" eb="4">
      <t>カガク</t>
    </rPh>
    <rPh sb="4" eb="6">
      <t>ギジュツ</t>
    </rPh>
    <rPh sb="6" eb="8">
      <t>ケンキュウ</t>
    </rPh>
    <rPh sb="8" eb="9">
      <t>カ</t>
    </rPh>
    <phoneticPr fontId="43"/>
  </si>
  <si>
    <t>生物生産環境科学専攻</t>
    <rPh sb="0" eb="2">
      <t>セイブツ</t>
    </rPh>
    <rPh sb="2" eb="4">
      <t>セイサン</t>
    </rPh>
    <rPh sb="4" eb="6">
      <t>カンキョウ</t>
    </rPh>
    <rPh sb="6" eb="8">
      <t>カガク</t>
    </rPh>
    <rPh sb="8" eb="10">
      <t>センコウ</t>
    </rPh>
    <phoneticPr fontId="43"/>
  </si>
  <si>
    <t>作物学研究室</t>
    <rPh sb="0" eb="2">
      <t>サクモツ</t>
    </rPh>
    <rPh sb="2" eb="3">
      <t>ガク</t>
    </rPh>
    <rPh sb="3" eb="6">
      <t>ケンキュウシツ</t>
    </rPh>
    <phoneticPr fontId="43"/>
  </si>
  <si>
    <t>田中　貴</t>
    <rPh sb="0" eb="2">
      <t>タナカ</t>
    </rPh>
    <rPh sb="3" eb="4">
      <t>タカシ</t>
    </rPh>
    <phoneticPr fontId="43"/>
  </si>
  <si>
    <t>TBD</t>
  </si>
  <si>
    <t>From 23 May to 6 June,2022</t>
  </si>
  <si>
    <t xml:space="preserve">Water Resource Environment Lab </t>
  </si>
  <si>
    <t>NODA, Keigo</t>
  </si>
  <si>
    <t>水利環境学研究室</t>
  </si>
  <si>
    <t>乃田　啓吾</t>
    <rPh sb="0" eb="2">
      <t>ノダ</t>
    </rPh>
    <rPh sb="3" eb="5">
      <t>ケイゴ</t>
    </rPh>
    <phoneticPr fontId="43"/>
  </si>
  <si>
    <t>Laboratory of Postharvest Processing</t>
  </si>
  <si>
    <t>IMAIZUMI, Teppei</t>
  </si>
  <si>
    <t>岐阜大学</t>
  </si>
  <si>
    <t>自然科学技術研究科</t>
  </si>
  <si>
    <t>生命科学・化学専攻</t>
  </si>
  <si>
    <t>農産食品プロセス工学研究室</t>
  </si>
  <si>
    <t>今泉　鉄平</t>
  </si>
  <si>
    <t>岐阜大学</t>
    <rPh sb="0" eb="4">
      <t>ギフダイガク</t>
    </rPh>
    <phoneticPr fontId="43"/>
  </si>
  <si>
    <t>自然科学技術研究科</t>
    <rPh sb="0" eb="9">
      <t>シゼンカガクギジュツケンキュウカ</t>
    </rPh>
    <phoneticPr fontId="43"/>
  </si>
  <si>
    <t>アドバンスド・グローバル・プログラム（工学系）</t>
    <rPh sb="19" eb="22">
      <t>コウガクケイ</t>
    </rPh>
    <phoneticPr fontId="43"/>
  </si>
  <si>
    <t>4402A</t>
  </si>
  <si>
    <t>工学研究科</t>
    <rPh sb="0" eb="2">
      <t>コウガク</t>
    </rPh>
    <rPh sb="2" eb="5">
      <t>ケンキュウカ</t>
    </rPh>
    <phoneticPr fontId="43"/>
  </si>
  <si>
    <t>From 10 to 11,Nov.2022</t>
  </si>
  <si>
    <t>該当する
Application period ends by the end of January 2023</t>
    <rPh sb="0" eb="2">
      <t>ガイトウ</t>
    </rPh>
    <phoneticPr fontId="2"/>
  </si>
  <si>
    <t>4403A</t>
  </si>
  <si>
    <t>United Graduate School of Agricultural Science</t>
  </si>
  <si>
    <t>連合農学研究科</t>
    <rPh sb="0" eb="7">
      <t>レンゴウノウガクケンキュウカ</t>
    </rPh>
    <phoneticPr fontId="43"/>
  </si>
  <si>
    <t>From 3 March to 10 March, 2023</t>
  </si>
  <si>
    <t>京都工芸繊維大学</t>
    <rPh sb="0" eb="2">
      <t>キョウト</t>
    </rPh>
    <rPh sb="2" eb="4">
      <t>コウゲイ</t>
    </rPh>
    <rPh sb="4" eb="6">
      <t>センイ</t>
    </rPh>
    <rPh sb="6" eb="8">
      <t>ダイガク</t>
    </rPh>
    <phoneticPr fontId="18"/>
  </si>
  <si>
    <t>工芸科学研究科</t>
    <rPh sb="0" eb="2">
      <t>コウゲイ</t>
    </rPh>
    <rPh sb="2" eb="4">
      <t>カガク</t>
    </rPh>
    <rPh sb="4" eb="7">
      <t>ケンキュウカ</t>
    </rPh>
    <phoneticPr fontId="18"/>
  </si>
  <si>
    <t>国際科学技術コース</t>
    <rPh sb="0" eb="2">
      <t>コクサイ</t>
    </rPh>
    <rPh sb="2" eb="4">
      <t>カガク</t>
    </rPh>
    <rPh sb="4" eb="6">
      <t>ギジュツ</t>
    </rPh>
    <phoneticPr fontId="18"/>
  </si>
  <si>
    <t>early October through early December,2022.</t>
  </si>
  <si>
    <t>3801A</t>
  </si>
  <si>
    <t>Kanazawa University</t>
  </si>
  <si>
    <t>Graduate school of Natural Science &amp; Technology</t>
  </si>
  <si>
    <t>Division of Environmental Design</t>
  </si>
  <si>
    <t>Structural Engineering Laboratory</t>
  </si>
  <si>
    <t>Prof. KURIHASHI, Yusuke</t>
  </si>
  <si>
    <t>金沢大学</t>
    <rPh sb="0" eb="2">
      <t>カナザワ</t>
    </rPh>
    <rPh sb="2" eb="4">
      <t>ダイガク</t>
    </rPh>
    <phoneticPr fontId="43"/>
  </si>
  <si>
    <t>自然科学研究科</t>
    <rPh sb="0" eb="2">
      <t>シゼン</t>
    </rPh>
    <rPh sb="2" eb="4">
      <t>カガク</t>
    </rPh>
    <rPh sb="4" eb="7">
      <t>ケンキュウカ</t>
    </rPh>
    <phoneticPr fontId="43"/>
  </si>
  <si>
    <t>環境デザイン学専攻</t>
  </si>
  <si>
    <t>構造工学</t>
    <rPh sb="0" eb="4">
      <t xml:space="preserve">コウゾウコウガク </t>
    </rPh>
    <phoneticPr fontId="43"/>
  </si>
  <si>
    <t>栗橋 祐介</t>
    <rPh sb="0" eb="2">
      <t xml:space="preserve">クリハシ </t>
    </rPh>
    <phoneticPr fontId="43"/>
  </si>
  <si>
    <t>Mid-June 2023(expected)</t>
  </si>
  <si>
    <t>Not Applicable</t>
  </si>
  <si>
    <t>3801B</t>
  </si>
  <si>
    <t>Graduate school of Natural Science and  Technology</t>
  </si>
  <si>
    <t>Division of Natural Science, Course of Natural System</t>
  </si>
  <si>
    <t>Ecology and Conservation</t>
  </si>
  <si>
    <t>Assoc.prof.
NISHIKAWA, Ushio</t>
  </si>
  <si>
    <t>金沢大学</t>
    <rPh sb="0" eb="4">
      <t>カナザワダイガク</t>
    </rPh>
    <phoneticPr fontId="43"/>
  </si>
  <si>
    <t>自然科学研究科</t>
    <rPh sb="0" eb="4">
      <t>シゼンカガク</t>
    </rPh>
    <rPh sb="4" eb="7">
      <t>ケンキュウカ</t>
    </rPh>
    <phoneticPr fontId="43"/>
  </si>
  <si>
    <t>自然システム学専攻</t>
    <rPh sb="0" eb="2">
      <t>シゼン</t>
    </rPh>
    <rPh sb="6" eb="9">
      <t>ガクセンコウ</t>
    </rPh>
    <phoneticPr fontId="43"/>
  </si>
  <si>
    <t>生態学・保全学</t>
    <rPh sb="0" eb="3">
      <t>セイタイガク</t>
    </rPh>
    <rPh sb="1" eb="2">
      <t>ホゼン</t>
    </rPh>
    <rPh sb="4" eb="7">
      <t>ホゼンガク</t>
    </rPh>
    <phoneticPr fontId="43"/>
  </si>
  <si>
    <t>西川潮</t>
    <rPh sb="0" eb="2">
      <t>ニシカワ</t>
    </rPh>
    <rPh sb="2" eb="3">
      <t>ウシオ</t>
    </rPh>
    <phoneticPr fontId="43"/>
  </si>
  <si>
    <t>Late May, 2023(expected)</t>
  </si>
  <si>
    <t>3801C</t>
  </si>
  <si>
    <t>Assoc.prof.
OHKAWARA, Kyohsuke</t>
  </si>
  <si>
    <t>大河原恭祐</t>
    <rPh sb="0" eb="5">
      <t>オオカワラキョウスケ</t>
    </rPh>
    <phoneticPr fontId="43"/>
  </si>
  <si>
    <t>3801D</t>
  </si>
  <si>
    <t>Plant Physiology and Biochemistry</t>
  </si>
  <si>
    <t>Assoc.prof.
NISHIUCHI, Takumi</t>
  </si>
  <si>
    <t>植物生理・生化学</t>
    <rPh sb="0" eb="2">
      <t>ショクブツ</t>
    </rPh>
    <rPh sb="2" eb="4">
      <t>セイリ</t>
    </rPh>
    <rPh sb="5" eb="8">
      <t>セイカガク</t>
    </rPh>
    <phoneticPr fontId="43"/>
  </si>
  <si>
    <t>西内巧</t>
    <rPh sb="0" eb="2">
      <t>ニシウチ</t>
    </rPh>
    <rPh sb="2" eb="3">
      <t>タクミ</t>
    </rPh>
    <phoneticPr fontId="43"/>
  </si>
  <si>
    <t>3801E</t>
  </si>
  <si>
    <t>Aquaculture Science</t>
  </si>
  <si>
    <t>Prof.
TAKEUCHI, Yutaka</t>
  </si>
  <si>
    <t>水圏生産科学</t>
    <rPh sb="0" eb="4">
      <t>スイケンセイサン</t>
    </rPh>
    <rPh sb="4" eb="6">
      <t>カガク</t>
    </rPh>
    <phoneticPr fontId="43"/>
  </si>
  <si>
    <t>竹内裕</t>
    <rPh sb="0" eb="3">
      <t>タケウチユタカ</t>
    </rPh>
    <phoneticPr fontId="43"/>
  </si>
  <si>
    <t>3801F</t>
  </si>
  <si>
    <t>Division of Material Chemistry</t>
  </si>
  <si>
    <t>金沢大学</t>
    <rPh sb="0" eb="4">
      <t xml:space="preserve">カナザワダイガク </t>
    </rPh>
    <phoneticPr fontId="43"/>
  </si>
  <si>
    <t>自然科学研究科</t>
    <rPh sb="0" eb="7">
      <t xml:space="preserve">シゼンカガクケンキュウカ </t>
    </rPh>
    <phoneticPr fontId="43"/>
  </si>
  <si>
    <t>物質化学専攻</t>
    <rPh sb="0" eb="6">
      <t xml:space="preserve">ブッシツカガクセンコウ </t>
    </rPh>
    <phoneticPr fontId="43"/>
  </si>
  <si>
    <t>3801G</t>
  </si>
  <si>
    <t>3802A</t>
  </si>
  <si>
    <t>Environmental and Energy Technologies International Course</t>
  </si>
  <si>
    <t>大学院自然科学研究科</t>
    <rPh sb="0" eb="3">
      <t xml:space="preserve">ダイガクイン </t>
    </rPh>
    <rPh sb="3" eb="7">
      <t xml:space="preserve">シゼンカガク </t>
    </rPh>
    <rPh sb="7" eb="10">
      <t xml:space="preserve">ケンキュウカ </t>
    </rPh>
    <phoneticPr fontId="43"/>
  </si>
  <si>
    <t>環境・エネルギー技術国際コース</t>
  </si>
  <si>
    <t>Early January 2023(expected)</t>
  </si>
  <si>
    <t>3802B</t>
  </si>
  <si>
    <t>Graduate School  of Medical Sciences</t>
  </si>
  <si>
    <t>Division of Medicine (Doctoral Course)</t>
  </si>
  <si>
    <t>Global Infectious Diseases</t>
  </si>
  <si>
    <t>Masaharu TOKORO</t>
  </si>
  <si>
    <t>医薬保健学総合研究科</t>
    <rPh sb="0" eb="5">
      <t xml:space="preserve">イヤクホケンガク </t>
    </rPh>
    <rPh sb="5" eb="7">
      <t xml:space="preserve">ソウゴウケンキュウウカ </t>
    </rPh>
    <rPh sb="7" eb="10">
      <t xml:space="preserve">ケンキュウカ </t>
    </rPh>
    <phoneticPr fontId="43"/>
  </si>
  <si>
    <t>医学専攻（医学博士課程）</t>
    <rPh sb="0" eb="4">
      <t xml:space="preserve">イガクセンコウ </t>
    </rPh>
    <rPh sb="5" eb="11">
      <t xml:space="preserve">イガクハカセカテイ </t>
    </rPh>
    <phoneticPr fontId="43"/>
  </si>
  <si>
    <t>国際感染症制御学</t>
    <rPh sb="0" eb="8">
      <t>コクサイカンセｎ</t>
    </rPh>
    <phoneticPr fontId="43"/>
  </si>
  <si>
    <t>所　正治</t>
    <rPh sb="0" eb="1">
      <t xml:space="preserve">トコロ </t>
    </rPh>
    <rPh sb="2" eb="4">
      <t xml:space="preserve">マサハル </t>
    </rPh>
    <phoneticPr fontId="43"/>
  </si>
  <si>
    <t>To be determined</t>
  </si>
  <si>
    <t>2021/4/26-5/28
※2021/10受入にかかる日程。2022/10受入は対象者がなく未設定。</t>
    <rPh sb="39" eb="41">
      <t>ウケイレ</t>
    </rPh>
    <rPh sb="42" eb="44">
      <t>タイショウ</t>
    </rPh>
    <rPh sb="44" eb="45">
      <t>シャ</t>
    </rPh>
    <rPh sb="48" eb="49">
      <t>ミ</t>
    </rPh>
    <rPh sb="49" eb="51">
      <t>セッテイ</t>
    </rPh>
    <phoneticPr fontId="43"/>
  </si>
  <si>
    <t>3803A</t>
  </si>
  <si>
    <t>Hygiene and Public Health</t>
  </si>
  <si>
    <t>Hiroyuki NAKAMURA</t>
  </si>
  <si>
    <t>衛生学・公衆衛生学</t>
  </si>
  <si>
    <t>中村　裕之</t>
    <rPh sb="0" eb="2">
      <t>ナカムラ</t>
    </rPh>
    <rPh sb="3" eb="5">
      <t>ヒロユキ</t>
    </rPh>
    <phoneticPr fontId="43"/>
  </si>
  <si>
    <t>2021/4/26-5/28
※2021/10受入にかかる日程。2022/10受入は対象者がなく未設定。</t>
  </si>
  <si>
    <t>undecided</t>
  </si>
  <si>
    <t>九州工業大学</t>
    <rPh sb="0" eb="6">
      <t>キュウシュウコウギョウダイガク</t>
    </rPh>
    <phoneticPr fontId="43"/>
  </si>
  <si>
    <t>大学院工学府</t>
    <rPh sb="0" eb="3">
      <t>ダイガクイン</t>
    </rPh>
    <rPh sb="3" eb="5">
      <t>コウガク</t>
    </rPh>
    <rPh sb="5" eb="6">
      <t>フ</t>
    </rPh>
    <phoneticPr fontId="43"/>
  </si>
  <si>
    <t>宇宙工学国際コース</t>
    <rPh sb="0" eb="6">
      <t>ウチュウコウガクコクサイ</t>
    </rPh>
    <phoneticPr fontId="43"/>
  </si>
  <si>
    <t>未定</t>
    <rPh sb="0" eb="2">
      <t>ミテイ</t>
    </rPh>
    <phoneticPr fontId="43"/>
  </si>
  <si>
    <t>Application period for October 2023 admission is scheduled in May 2023.(The detailed dates will be announced in March 2023.)</t>
  </si>
  <si>
    <t>From 11 May to 24 May, 2022</t>
  </si>
  <si>
    <t>Ishii Lab., (Field Robotics Lab.)</t>
  </si>
  <si>
    <t>Ishii, Kazuo</t>
  </si>
  <si>
    <t>大学院生命体工学研究科</t>
    <rPh sb="0" eb="3">
      <t>ダイガクイン</t>
    </rPh>
    <rPh sb="3" eb="11">
      <t>セイメイタイコウガクケンキュウカ</t>
    </rPh>
    <phoneticPr fontId="43"/>
  </si>
  <si>
    <t>・博士前期課程人間知能システム工学専攻
・博士後期課程生命体工学専攻</t>
    <rPh sb="1" eb="3">
      <t>ハカセ</t>
    </rPh>
    <rPh sb="3" eb="7">
      <t>ゼンキカテイ</t>
    </rPh>
    <rPh sb="7" eb="11">
      <t>ニンゲンチノウ</t>
    </rPh>
    <rPh sb="15" eb="19">
      <t>コウガクセンコウ</t>
    </rPh>
    <rPh sb="21" eb="27">
      <t>ハカセコウキカテイ</t>
    </rPh>
    <rPh sb="27" eb="32">
      <t>セイメイタイコウガク</t>
    </rPh>
    <rPh sb="32" eb="34">
      <t>センコウ</t>
    </rPh>
    <phoneticPr fontId="43"/>
  </si>
  <si>
    <t>石井研究室（フィールドロボティクス）</t>
    <rPh sb="0" eb="5">
      <t xml:space="preserve">イシイケンキュウシツ </t>
    </rPh>
    <phoneticPr fontId="43"/>
  </si>
  <si>
    <t>石井和男</t>
    <rPh sb="0" eb="4">
      <t xml:space="preserve">イシイカズオ </t>
    </rPh>
    <phoneticPr fontId="43"/>
  </si>
  <si>
    <t>Early June 2023</t>
  </si>
  <si>
    <t>From 1 April to 15 June, 2023</t>
  </si>
  <si>
    <t>群馬大学</t>
    <rPh sb="0" eb="2">
      <t>グンマ</t>
    </rPh>
    <rPh sb="2" eb="4">
      <t>ダイガク</t>
    </rPh>
    <phoneticPr fontId="43"/>
  </si>
  <si>
    <t>理工学府</t>
    <rPh sb="0" eb="2">
      <t>リコウ</t>
    </rPh>
    <rPh sb="2" eb="4">
      <t>ガクフ</t>
    </rPh>
    <phoneticPr fontId="43"/>
  </si>
  <si>
    <t>知能機械創製理工学教育プログラム</t>
    <rPh sb="0" eb="2">
      <t>チノウ</t>
    </rPh>
    <rPh sb="2" eb="4">
      <t>キカイ</t>
    </rPh>
    <rPh sb="4" eb="6">
      <t>ソウセイ</t>
    </rPh>
    <rPh sb="6" eb="9">
      <t>リコウガク</t>
    </rPh>
    <phoneticPr fontId="43"/>
  </si>
  <si>
    <t>Sample (2021); from 4th to 14th in July</t>
  </si>
  <si>
    <t>Lab Atmosphere and Soil Sciences</t>
  </si>
  <si>
    <t>Seiichiro Yonemura</t>
  </si>
  <si>
    <t>県立広島大学</t>
    <rPh sb="0" eb="2">
      <t>ケンリツ</t>
    </rPh>
    <rPh sb="2" eb="6">
      <t>ヒロシマダイガク</t>
    </rPh>
    <phoneticPr fontId="43"/>
  </si>
  <si>
    <t>大学院総合学術研究科</t>
  </si>
  <si>
    <t>生命システム科学専攻</t>
    <rPh sb="0" eb="2">
      <t>セイメイ</t>
    </rPh>
    <rPh sb="6" eb="8">
      <t>カガク</t>
    </rPh>
    <phoneticPr fontId="43"/>
  </si>
  <si>
    <t>大気・土壌環境学研究室</t>
    <rPh sb="0" eb="2">
      <t>タイキ</t>
    </rPh>
    <rPh sb="3" eb="5">
      <t>ドジョウ</t>
    </rPh>
    <rPh sb="5" eb="7">
      <t>カンキョウ</t>
    </rPh>
    <rPh sb="7" eb="8">
      <t>ガク</t>
    </rPh>
    <rPh sb="8" eb="11">
      <t>ケンキュウシツ</t>
    </rPh>
    <phoneticPr fontId="43"/>
  </si>
  <si>
    <t>米村正一郎</t>
  </si>
  <si>
    <t xml:space="preserve">To be determined </t>
  </si>
  <si>
    <t xml:space="preserve">From 1 June to 8 June,2022 </t>
  </si>
  <si>
    <t>Laboratory of Plant Cell Manipulation</t>
  </si>
  <si>
    <t>Shinjiro Ogita</t>
  </si>
  <si>
    <t>植物細胞工学</t>
    <rPh sb="0" eb="6">
      <t>ショクブツサイボウコウガク</t>
    </rPh>
    <phoneticPr fontId="43"/>
  </si>
  <si>
    <t>荻田信二郎</t>
    <rPh sb="0" eb="2">
      <t>オギタ</t>
    </rPh>
    <rPh sb="2" eb="5">
      <t>シンジロウ</t>
    </rPh>
    <phoneticPr fontId="43"/>
  </si>
  <si>
    <t>工学院大学</t>
  </si>
  <si>
    <t>工学研究科</t>
  </si>
  <si>
    <t>機械工学専攻</t>
  </si>
  <si>
    <t>TBA</t>
  </si>
  <si>
    <t>from 9 Feb to 14 Feb.2022</t>
  </si>
  <si>
    <t>化学応用学専攻</t>
  </si>
  <si>
    <t>電気・電子工学専攻</t>
  </si>
  <si>
    <t>情報学専攻</t>
  </si>
  <si>
    <t>建築学専攻</t>
    <rPh sb="0" eb="3">
      <t>ケンチクガク</t>
    </rPh>
    <rPh sb="3" eb="5">
      <t>センコウ</t>
    </rPh>
    <phoneticPr fontId="43"/>
  </si>
  <si>
    <t>システムデザイン専攻</t>
    <rPh sb="8" eb="10">
      <t>センコウ</t>
    </rPh>
    <phoneticPr fontId="43"/>
  </si>
  <si>
    <t>広島大学</t>
    <rPh sb="0" eb="2">
      <t>ヒロシマ</t>
    </rPh>
    <rPh sb="2" eb="4">
      <t>ダイガク</t>
    </rPh>
    <phoneticPr fontId="43"/>
  </si>
  <si>
    <t>先進理工系科学研究科</t>
  </si>
  <si>
    <t>基礎生物学プログラム</t>
    <rPh sb="0" eb="5">
      <t>キソセイブツガク</t>
    </rPh>
    <phoneticPr fontId="43"/>
  </si>
  <si>
    <t>From 6 May to 10 June,2022</t>
  </si>
  <si>
    <t>From 2 May to 31 May,2022</t>
  </si>
  <si>
    <t>数理生命科学プログラム</t>
    <rPh sb="0" eb="6">
      <t>スウリセイメイカガク</t>
    </rPh>
    <phoneticPr fontId="43"/>
  </si>
  <si>
    <t>生命医科学プログラム</t>
    <rPh sb="0" eb="2">
      <t>セイメイ</t>
    </rPh>
    <rPh sb="2" eb="5">
      <t>イカガク</t>
    </rPh>
    <phoneticPr fontId="43"/>
  </si>
  <si>
    <t>広島大学</t>
  </si>
  <si>
    <t>統合生命科学研究科</t>
    <rPh sb="0" eb="2">
      <t>トウゴウ</t>
    </rPh>
    <phoneticPr fontId="43"/>
  </si>
  <si>
    <t>食品生命科学プログラム/
生物資源科学プログラム</t>
    <rPh sb="0" eb="2">
      <t>ショクヒン</t>
    </rPh>
    <rPh sb="2" eb="4">
      <t>セイメイ</t>
    </rPh>
    <rPh sb="4" eb="6">
      <t>カガク</t>
    </rPh>
    <rPh sb="13" eb="15">
      <t>セイブツ</t>
    </rPh>
    <rPh sb="15" eb="17">
      <t>シゲン</t>
    </rPh>
    <rPh sb="17" eb="19">
      <t>カガク</t>
    </rPh>
    <phoneticPr fontId="43"/>
  </si>
  <si>
    <t>March, 2023 (Scheduled publishing)</t>
  </si>
  <si>
    <t>From May 6 to June 10,2022</t>
  </si>
  <si>
    <t>From  October 1,2022 to May 31,2023</t>
  </si>
  <si>
    <t>See web site</t>
  </si>
  <si>
    <t>広島大学</t>
    <rPh sb="0" eb="4">
      <t>ヒロセィ</t>
    </rPh>
    <phoneticPr fontId="43"/>
  </si>
  <si>
    <t>統合生命科学研究科</t>
    <rPh sb="0" eb="9">
      <t>トウゴウ</t>
    </rPh>
    <phoneticPr fontId="43"/>
  </si>
  <si>
    <t>生命環境総合科学プログラム</t>
    <rPh sb="0" eb="8">
      <t>セイメイ</t>
    </rPh>
    <phoneticPr fontId="43"/>
  </si>
  <si>
    <t>ウェブサイトをご覧ください</t>
  </si>
  <si>
    <t>未定
To be determined</t>
    <rPh sb="0" eb="2">
      <t>ミテイ</t>
    </rPh>
    <phoneticPr fontId="43"/>
  </si>
  <si>
    <t>From May 6,
2022 to June 10, 2022</t>
  </si>
  <si>
    <t>To around the middle of April, 2023</t>
  </si>
  <si>
    <t>大学院人間社会科学研究科</t>
  </si>
  <si>
    <t>人文社会科学専攻 / 国際平和共生プログラム</t>
  </si>
  <si>
    <t>from 28 February to 11 April,2022</t>
  </si>
  <si>
    <t>人文社会科学専攻 /国際経済開発プログラム</t>
  </si>
  <si>
    <t>教育科学専攻 / 国際教育開発プログラム</t>
  </si>
  <si>
    <t>5705A</t>
  </si>
  <si>
    <t>See the list of 7 laboratories on the web: https://www.hiroshima-u.ac.jp/en/adse/staff/civil-and-environmental-engineering</t>
  </si>
  <si>
    <t>See the list of professors on the web: https://www.hiroshima-u.ac.jp/en/adse/staff/civil-and-environmental-engineering</t>
  </si>
  <si>
    <t>広島大学</t>
    <rPh sb="0" eb="4">
      <t>ヒロシマダイガク</t>
    </rPh>
    <phoneticPr fontId="43"/>
  </si>
  <si>
    <t>大学院先進理工系科学研究科</t>
  </si>
  <si>
    <t>先進理工系科学専攻/社会基盤環境工学プログラム</t>
  </si>
  <si>
    <t>ホームページの研究室一覧をご参照ください: https://www.hiroshima-u.ac.jp/adse/staff/civil-and-environmental-engineering</t>
    <rPh sb="7" eb="10">
      <t>ケンキュウシツ</t>
    </rPh>
    <rPh sb="10" eb="12">
      <t>イチラン</t>
    </rPh>
    <rPh sb="14" eb="16">
      <t>サンショウ</t>
    </rPh>
    <phoneticPr fontId="43"/>
  </si>
  <si>
    <t>ホームページの教員一覧をご参照ください: https://www.hiroshima-u.ac.jp/adse/staff/civil-and-environmental-engineering</t>
    <rPh sb="7" eb="9">
      <t>キョウイン</t>
    </rPh>
    <rPh sb="9" eb="11">
      <t>イチラン</t>
    </rPh>
    <rPh sb="13" eb="15">
      <t>サンショウ</t>
    </rPh>
    <phoneticPr fontId="43"/>
  </si>
  <si>
    <t>From 1 May to 31 May,2022</t>
  </si>
  <si>
    <t>5705B</t>
  </si>
  <si>
    <t>Transportation and Environmental Systems Program</t>
  </si>
  <si>
    <t>Structural Systems Laboratory</t>
  </si>
  <si>
    <t>Satoyuki Tanaka</t>
  </si>
  <si>
    <t>先進理工系科学専攻/輸送・環境システムプログラム</t>
  </si>
  <si>
    <t>構造システム研究室</t>
    <rPh sb="0" eb="2">
      <t>コウゾウ</t>
    </rPh>
    <rPh sb="6" eb="9">
      <t>ケンキュウシツ</t>
    </rPh>
    <phoneticPr fontId="43"/>
  </si>
  <si>
    <t>田中智行</t>
    <rPh sb="0" eb="2">
      <t>タナカ</t>
    </rPh>
    <rPh sb="2" eb="3">
      <t>サト</t>
    </rPh>
    <rPh sb="3" eb="4">
      <t>イ</t>
    </rPh>
    <phoneticPr fontId="43"/>
  </si>
  <si>
    <t>Machinery Dynamics Laboratory</t>
  </si>
  <si>
    <t>Ryo Kikuuwe, Hisayoshi Muramatsu</t>
  </si>
  <si>
    <t>先進理工系科学専攻/機械工学プログラム</t>
    <rPh sb="10" eb="14">
      <t>キカイコウガク</t>
    </rPh>
    <phoneticPr fontId="43"/>
  </si>
  <si>
    <t>機械力学研究室</t>
    <rPh sb="0" eb="7">
      <t>キカイリキガクケンキュウシツ</t>
    </rPh>
    <phoneticPr fontId="43"/>
  </si>
  <si>
    <t>菊植亮，村松久圭</t>
    <rPh sb="0" eb="3">
      <t>キクウエリョウ</t>
    </rPh>
    <rPh sb="4" eb="6">
      <t>ムラマツ</t>
    </rPh>
    <rPh sb="6" eb="7">
      <t>ヒサ</t>
    </rPh>
    <rPh sb="7" eb="8">
      <t>ケイ</t>
    </rPh>
    <phoneticPr fontId="43"/>
  </si>
  <si>
    <t>Mechanics of Materials</t>
  </si>
  <si>
    <t>IWAMOTO, Takeshi</t>
  </si>
  <si>
    <t>材料力学</t>
    <rPh sb="0" eb="4">
      <t>ザイリョウリキガク</t>
    </rPh>
    <phoneticPr fontId="43"/>
  </si>
  <si>
    <t>岩本　剛</t>
    <rPh sb="0" eb="2">
      <t>イワモト</t>
    </rPh>
    <rPh sb="3" eb="4">
      <t>タケシ</t>
    </rPh>
    <phoneticPr fontId="43"/>
  </si>
  <si>
    <t>先進理工系科学専攻/数学プログラム</t>
    <rPh sb="10" eb="12">
      <t>スウガク</t>
    </rPh>
    <phoneticPr fontId="43"/>
  </si>
  <si>
    <t>From 9 May to 20 May,2022</t>
  </si>
  <si>
    <t>先進理工系科学専攻/物理学プログラム</t>
  </si>
  <si>
    <t>先進理工系科学専攻/地球惑星システム学プログラム</t>
  </si>
  <si>
    <t>先進理工系科学専攻/基礎化学プログラム</t>
  </si>
  <si>
    <t>TSE Program</t>
  </si>
  <si>
    <t>TSE Program members</t>
  </si>
  <si>
    <t>先進理工系科学専攻 / 理工学融合プログラム</t>
  </si>
  <si>
    <t>プログラム全体</t>
  </si>
  <si>
    <t>5704D</t>
  </si>
  <si>
    <t>Division of Educational Sciences, Educational Design for Teacher Educators Program</t>
  </si>
  <si>
    <t>Special Needs Education</t>
  </si>
  <si>
    <t>Kawai, Norimune</t>
  </si>
  <si>
    <t>教育科学専攻教師教育デザイン学プログラム</t>
  </si>
  <si>
    <t>特別支援教育学領域</t>
  </si>
  <si>
    <t>川合　紀宗</t>
  </si>
  <si>
    <t>From 1 May to 31 May, 2023</t>
  </si>
  <si>
    <t>5702A</t>
  </si>
  <si>
    <t>Division of Humanities and Social Sciences/
Law and Politics Program</t>
  </si>
  <si>
    <t>人間社会科学研究科</t>
    <rPh sb="0" eb="9">
      <t>ニンゲンシャカイカガクケンキュウカ</t>
    </rPh>
    <phoneticPr fontId="43"/>
  </si>
  <si>
    <t>人文社会科学専攻/法学・政治学プログラム</t>
    <rPh sb="0" eb="6">
      <t>ジンブンシャカイカガク</t>
    </rPh>
    <rPh sb="6" eb="8">
      <t>センコウ</t>
    </rPh>
    <rPh sb="9" eb="11">
      <t>ホウガク</t>
    </rPh>
    <rPh sb="12" eb="15">
      <t>セイジガク</t>
    </rPh>
    <phoneticPr fontId="43"/>
  </si>
  <si>
    <t>5702B</t>
  </si>
  <si>
    <t>Division of Humanities and Social Sciences/
Economics Program</t>
  </si>
  <si>
    <t>人文社会科学専攻/経済学プログラム</t>
    <rPh sb="0" eb="6">
      <t>ジンブンシャカイカガク</t>
    </rPh>
    <rPh sb="6" eb="8">
      <t>センコウ</t>
    </rPh>
    <rPh sb="9" eb="12">
      <t>ケイザイガク</t>
    </rPh>
    <rPh sb="12" eb="13">
      <t>ホウガク</t>
    </rPh>
    <phoneticPr fontId="43"/>
  </si>
  <si>
    <t>From 1 May to 15 May,2023</t>
  </si>
  <si>
    <t>From 1 May to 31 May,2023</t>
  </si>
  <si>
    <t>9501A</t>
  </si>
  <si>
    <t>Hirosaki　University</t>
  </si>
  <si>
    <t xml:space="preserve">Graduate School of Health Sciences </t>
  </si>
  <si>
    <t>Doctoral Course/Radiological Health Science Course</t>
  </si>
  <si>
    <t>INSTITUTE OF RADIATION EMERGENCY MEDICINE</t>
  </si>
  <si>
    <t>Shinji Tokonami</t>
  </si>
  <si>
    <t>弘前大学</t>
    <rPh sb="0" eb="4">
      <t>ヒロサキダイガク</t>
    </rPh>
    <phoneticPr fontId="43"/>
  </si>
  <si>
    <t>大学院保健学研究科</t>
    <rPh sb="0" eb="3">
      <t>ダイガクイン</t>
    </rPh>
    <rPh sb="3" eb="9">
      <t>ホケンガクケンキュウカ</t>
    </rPh>
    <phoneticPr fontId="43"/>
  </si>
  <si>
    <t>保健学専攻／被ばく医療コース</t>
    <rPh sb="0" eb="5">
      <t>ホケンガクセンコウ</t>
    </rPh>
    <rPh sb="6" eb="7">
      <t>ヒ</t>
    </rPh>
    <rPh sb="9" eb="11">
      <t>イリョウ</t>
    </rPh>
    <phoneticPr fontId="43"/>
  </si>
  <si>
    <t>被ばく医療総合研究所</t>
    <rPh sb="0" eb="1">
      <t>ヒ</t>
    </rPh>
    <rPh sb="3" eb="10">
      <t>イリョウソウゴウケンキュウジョ</t>
    </rPh>
    <phoneticPr fontId="43"/>
  </si>
  <si>
    <t>床次　眞司</t>
    <rPh sb="0" eb="2">
      <t>トコナミ</t>
    </rPh>
    <rPh sb="3" eb="5">
      <t>シンジ</t>
    </rPh>
    <phoneticPr fontId="43"/>
  </si>
  <si>
    <t>Around July to August 2023</t>
  </si>
  <si>
    <t>高知大学</t>
    <rPh sb="0" eb="2">
      <t>コウチ</t>
    </rPh>
    <rPh sb="2" eb="4">
      <t>ダイガク</t>
    </rPh>
    <phoneticPr fontId="43"/>
  </si>
  <si>
    <t>大学院総合人間自然科学研究科</t>
    <rPh sb="0" eb="3">
      <t>ダイガクイン</t>
    </rPh>
    <rPh sb="3" eb="5">
      <t>ソウゴウ</t>
    </rPh>
    <rPh sb="5" eb="7">
      <t>ニンゲン</t>
    </rPh>
    <rPh sb="7" eb="9">
      <t>シゼン</t>
    </rPh>
    <rPh sb="9" eb="11">
      <t>カガク</t>
    </rPh>
    <rPh sb="11" eb="14">
      <t>ケンキュウカ</t>
    </rPh>
    <phoneticPr fontId="43"/>
  </si>
  <si>
    <t>農林海洋科学専攻（アジア・アフリカ・環太平洋特別コース）</t>
    <rPh sb="0" eb="2">
      <t>ノウリン</t>
    </rPh>
    <rPh sb="2" eb="4">
      <t>カイヨウ</t>
    </rPh>
    <rPh sb="4" eb="6">
      <t>カガク</t>
    </rPh>
    <rPh sb="6" eb="8">
      <t>センコウ</t>
    </rPh>
    <phoneticPr fontId="43"/>
  </si>
  <si>
    <t>From February to April, 2023</t>
  </si>
  <si>
    <t>Regular student only</t>
  </si>
  <si>
    <t>6501B</t>
  </si>
  <si>
    <t>Crop Physiology</t>
  </si>
  <si>
    <t>Dr. Akira Miyazaki</t>
  </si>
  <si>
    <t>作物生理学研究室</t>
    <rPh sb="0" eb="2">
      <t>サクモツ</t>
    </rPh>
    <rPh sb="2" eb="5">
      <t>セイリガク</t>
    </rPh>
    <rPh sb="5" eb="8">
      <t>ケンキュウシツ</t>
    </rPh>
    <phoneticPr fontId="43"/>
  </si>
  <si>
    <t>宮崎　彰</t>
    <rPh sb="0" eb="2">
      <t>ミヤザキ</t>
    </rPh>
    <rPh sb="3" eb="4">
      <t>アキラ</t>
    </rPh>
    <phoneticPr fontId="43"/>
  </si>
  <si>
    <t>6501C</t>
  </si>
  <si>
    <t>Soil science and plant nutrition</t>
  </si>
  <si>
    <t>Dr. Naoki MORITSUKA</t>
  </si>
  <si>
    <t>植物栄養学研究室</t>
    <rPh sb="0" eb="2">
      <t>ショクブツ</t>
    </rPh>
    <rPh sb="2" eb="4">
      <t>エイヨウ</t>
    </rPh>
    <rPh sb="4" eb="5">
      <t>ガク</t>
    </rPh>
    <rPh sb="5" eb="8">
      <t>ケンキュウシツ</t>
    </rPh>
    <phoneticPr fontId="43"/>
  </si>
  <si>
    <t>森塚　直樹</t>
    <rPh sb="0" eb="2">
      <t>モリツカ</t>
    </rPh>
    <rPh sb="3" eb="5">
      <t>ナオキ</t>
    </rPh>
    <phoneticPr fontId="43"/>
  </si>
  <si>
    <t>6501D</t>
  </si>
  <si>
    <t>Crop protection/Chemical Ecology</t>
  </si>
  <si>
    <t>Dr. Shinichi Tebayashi</t>
  </si>
  <si>
    <t>化学生態学</t>
    <rPh sb="0" eb="5">
      <t>カガクセイタイガク</t>
    </rPh>
    <phoneticPr fontId="43"/>
  </si>
  <si>
    <t>手林　慎一</t>
    <rPh sb="0" eb="2">
      <t>テバヤシ</t>
    </rPh>
    <rPh sb="3" eb="5">
      <t>シンイチ</t>
    </rPh>
    <phoneticPr fontId="43"/>
  </si>
  <si>
    <t>6501E</t>
  </si>
  <si>
    <t>Water resource and irrigation system management</t>
  </si>
  <si>
    <t>Dr.Shushi SATO</t>
  </si>
  <si>
    <t>流域水学研究室</t>
    <rPh sb="0" eb="2">
      <t>リュウイキ</t>
    </rPh>
    <rPh sb="2" eb="3">
      <t>ミズ</t>
    </rPh>
    <rPh sb="3" eb="4">
      <t>ガク</t>
    </rPh>
    <phoneticPr fontId="43"/>
  </si>
  <si>
    <t>佐藤　周之</t>
    <rPh sb="0" eb="2">
      <t>サトウ</t>
    </rPh>
    <rPh sb="3" eb="4">
      <t>シュウ</t>
    </rPh>
    <rPh sb="4" eb="5">
      <t>ユキ</t>
    </rPh>
    <phoneticPr fontId="43"/>
  </si>
  <si>
    <t>6501F</t>
  </si>
  <si>
    <t>Livestock　management</t>
  </si>
  <si>
    <t>Dr. Kazutsugu Matsukawa</t>
  </si>
  <si>
    <t>家畜飼養管理学研究室</t>
  </si>
  <si>
    <t>松川　和嗣</t>
    <rPh sb="0" eb="2">
      <t>マツカワ</t>
    </rPh>
    <rPh sb="3" eb="4">
      <t>カズ</t>
    </rPh>
    <rPh sb="4" eb="5">
      <t>シ</t>
    </rPh>
    <phoneticPr fontId="43"/>
  </si>
  <si>
    <t>6501G</t>
  </si>
  <si>
    <t>Advanced aquatic environmental science</t>
  </si>
  <si>
    <t xml:space="preserve">
Dr.Masao ADACHI</t>
  </si>
  <si>
    <t>水族環境学研究室</t>
    <rPh sb="0" eb="5">
      <t>スイゾクカンキョウガク</t>
    </rPh>
    <rPh sb="5" eb="8">
      <t>ケンキュウシツ</t>
    </rPh>
    <phoneticPr fontId="43"/>
  </si>
  <si>
    <t>足立　真佐雄</t>
  </si>
  <si>
    <t>6501H</t>
  </si>
  <si>
    <t>Coastal ecology and conservation</t>
  </si>
  <si>
    <t>Dr.Kou IKEJIMA</t>
  </si>
  <si>
    <t>沿岸環境学研究室</t>
    <rPh sb="0" eb="2">
      <t>ケンキュ</t>
    </rPh>
    <phoneticPr fontId="43"/>
  </si>
  <si>
    <t>池島　耕</t>
  </si>
  <si>
    <t>6501I</t>
  </si>
  <si>
    <t>Public Health Course (Master's Course)</t>
  </si>
  <si>
    <t>高知大学</t>
    <rPh sb="0" eb="4">
      <t>コウチダイガク</t>
    </rPh>
    <phoneticPr fontId="43"/>
  </si>
  <si>
    <t>大学院総合人間自然科学研究科</t>
    <rPh sb="0" eb="3">
      <t>ダイガクイン</t>
    </rPh>
    <rPh sb="3" eb="11">
      <t>ソウゴウニンゲンシゼンカガク</t>
    </rPh>
    <rPh sb="11" eb="14">
      <t>ケンキュウカ</t>
    </rPh>
    <phoneticPr fontId="43"/>
  </si>
  <si>
    <t>医科学専攻公衆衛生学コース（修士課程）</t>
    <rPh sb="0" eb="5">
      <t>イカガクセンコウ</t>
    </rPh>
    <rPh sb="5" eb="10">
      <t>コウシュウエイセイガク</t>
    </rPh>
    <rPh sb="14" eb="18">
      <t>シュウシカテイ</t>
    </rPh>
    <phoneticPr fontId="43"/>
  </si>
  <si>
    <t>From 1 April to 15 May, 2023</t>
  </si>
  <si>
    <t>6501J</t>
  </si>
  <si>
    <t>Course of Health Promotion, Nursing Science (Master's Course)</t>
  </si>
  <si>
    <t>看護学専攻健康支援学分野</t>
    <rPh sb="0" eb="5">
      <t>カンゴガクセンコウ</t>
    </rPh>
    <rPh sb="5" eb="7">
      <t>ケンコウ</t>
    </rPh>
    <rPh sb="7" eb="9">
      <t>シエン</t>
    </rPh>
    <rPh sb="9" eb="10">
      <t>ガク</t>
    </rPh>
    <rPh sb="10" eb="12">
      <t>ブンヤ</t>
    </rPh>
    <phoneticPr fontId="43"/>
  </si>
  <si>
    <t>6501K</t>
  </si>
  <si>
    <t>Clinical Science Course (Doctoral Course)</t>
  </si>
  <si>
    <t>医学専攻医療学コース（博士課程）</t>
    <rPh sb="0" eb="4">
      <t>イガクセンコウ</t>
    </rPh>
    <rPh sb="4" eb="7">
      <t>イリョウガク</t>
    </rPh>
    <rPh sb="11" eb="15">
      <t>ハカセカテイ</t>
    </rPh>
    <phoneticPr fontId="43"/>
  </si>
  <si>
    <t>6501L</t>
  </si>
  <si>
    <t>Life Science Course (Doctroal Course)</t>
  </si>
  <si>
    <t>医学専攻生命科学コース（博士課程）</t>
    <rPh sb="0" eb="4">
      <t>イガクセンコウ</t>
    </rPh>
    <rPh sb="4" eb="8">
      <t>セイメイカガク</t>
    </rPh>
    <rPh sb="12" eb="16">
      <t>ハカセカテイ</t>
    </rPh>
    <phoneticPr fontId="43"/>
  </si>
  <si>
    <t>Froom 1 Aprila to 15 May, 2023</t>
  </si>
  <si>
    <t>6501M</t>
  </si>
  <si>
    <t>Kuroshio Science Program</t>
  </si>
  <si>
    <t>黒潮圏総合科学専攻</t>
    <rPh sb="0" eb="2">
      <t>クロシオ</t>
    </rPh>
    <rPh sb="2" eb="3">
      <t>ケン</t>
    </rPh>
    <rPh sb="3" eb="5">
      <t>ソウゴウ</t>
    </rPh>
    <rPh sb="5" eb="7">
      <t>カガク</t>
    </rPh>
    <rPh sb="7" eb="9">
      <t>センコウ</t>
    </rPh>
    <phoneticPr fontId="43"/>
  </si>
  <si>
    <t>From July 25th, 2022 to July 27th, 2022</t>
  </si>
  <si>
    <t>国際大学大学院</t>
    <rPh sb="0" eb="2">
      <t>コクサイ</t>
    </rPh>
    <rPh sb="2" eb="4">
      <t>ダイガク</t>
    </rPh>
    <rPh sb="4" eb="7">
      <t>ダイガクイン</t>
    </rPh>
    <phoneticPr fontId="43"/>
  </si>
  <si>
    <t>国際関係学研究科</t>
    <rPh sb="0" eb="2">
      <t>コクサイ</t>
    </rPh>
    <rPh sb="2" eb="4">
      <t>カンケイ</t>
    </rPh>
    <rPh sb="4" eb="5">
      <t>ガク</t>
    </rPh>
    <rPh sb="5" eb="8">
      <t>ケンキュウカ</t>
    </rPh>
    <phoneticPr fontId="43"/>
  </si>
  <si>
    <t>国際開発学プログラム</t>
    <rPh sb="0" eb="2">
      <t>コクサイ</t>
    </rPh>
    <rPh sb="2" eb="4">
      <t>カイハツ</t>
    </rPh>
    <rPh sb="4" eb="5">
      <t>ガク</t>
    </rPh>
    <phoneticPr fontId="43"/>
  </si>
  <si>
    <t>Application deadline: March 31, 2023</t>
  </si>
  <si>
    <t>国際関係学プログラム</t>
  </si>
  <si>
    <t xml:space="preserve">公共経営・政策分析プログラム
</t>
  </si>
  <si>
    <t>日本・グローバル開発学プログラム:
学問分野:
「外交政策」
「経済政策」
「開発政策」
「公共経営」
からいずれか１分野を選択</t>
    <rPh sb="59" eb="61">
      <t>ブンヤ</t>
    </rPh>
    <rPh sb="62" eb="64">
      <t>センタク</t>
    </rPh>
    <phoneticPr fontId="43"/>
  </si>
  <si>
    <t>国際公共政策プログラム</t>
  </si>
  <si>
    <t>3701F</t>
  </si>
  <si>
    <t>Economics Cluster</t>
  </si>
  <si>
    <t>経済学クラスター</t>
    <rPh sb="0" eb="3">
      <t>ケイザイガク</t>
    </rPh>
    <phoneticPr fontId="43"/>
  </si>
  <si>
    <t>3701G</t>
  </si>
  <si>
    <t>Internatioal Relations Cluster</t>
  </si>
  <si>
    <t>国際関係学クラスター</t>
    <rPh sb="0" eb="2">
      <t>コクサイ</t>
    </rPh>
    <rPh sb="2" eb="4">
      <t>カンケイ</t>
    </rPh>
    <rPh sb="4" eb="5">
      <t>ガク</t>
    </rPh>
    <phoneticPr fontId="43"/>
  </si>
  <si>
    <t>3701H</t>
  </si>
  <si>
    <t>Public Management Cluster</t>
  </si>
  <si>
    <t>公共経営学クラスター</t>
    <rPh sb="4" eb="5">
      <t>ガク</t>
    </rPh>
    <phoneticPr fontId="43"/>
  </si>
  <si>
    <t>国際経営学研究科</t>
    <rPh sb="0" eb="5">
      <t>コクサイケイエイガク</t>
    </rPh>
    <rPh sb="5" eb="8">
      <t>ケンキュウカ</t>
    </rPh>
    <phoneticPr fontId="43"/>
  </si>
  <si>
    <t>佐賀大学</t>
    <rPh sb="0" eb="4">
      <t>サガダイガク</t>
    </rPh>
    <phoneticPr fontId="43"/>
  </si>
  <si>
    <t>農学研究科
（修士課程）</t>
    <rPh sb="0" eb="5">
      <t>ノウガクケンキュウカ</t>
    </rPh>
    <rPh sb="7" eb="9">
      <t>シュウシ</t>
    </rPh>
    <rPh sb="9" eb="11">
      <t>カテイ</t>
    </rPh>
    <phoneticPr fontId="43"/>
  </si>
  <si>
    <t>Deadline is end of April</t>
  </si>
  <si>
    <t>7106A</t>
  </si>
  <si>
    <t>Graduate School of Regional Design in Art and Economics</t>
  </si>
  <si>
    <t xml:space="preserve"> Regional Management Course</t>
  </si>
  <si>
    <t>Laboratory of Development Economics</t>
  </si>
  <si>
    <t>Saliya De Silva</t>
  </si>
  <si>
    <t>地域デザイン研究科</t>
  </si>
  <si>
    <t>地域マネジメントコース</t>
  </si>
  <si>
    <t>開発経済学研究室</t>
    <rPh sb="0" eb="2">
      <t>カイハツ</t>
    </rPh>
    <rPh sb="2" eb="5">
      <t>ケイザイガク</t>
    </rPh>
    <rPh sb="5" eb="8">
      <t>ケンキュウシツ</t>
    </rPh>
    <phoneticPr fontId="43"/>
  </si>
  <si>
    <t>サーリヤ　ディ　シルバ</t>
  </si>
  <si>
    <t>Power Electronics and Semiconductor Laboratory</t>
  </si>
  <si>
    <t>Prof. Makoto Kasu</t>
  </si>
  <si>
    <t>理工学研究科</t>
    <rPh sb="0" eb="3">
      <t>リコウガク</t>
    </rPh>
    <rPh sb="3" eb="6">
      <t>ケンキュウカ</t>
    </rPh>
    <phoneticPr fontId="43"/>
  </si>
  <si>
    <t>電気電子工学コース</t>
    <rPh sb="0" eb="4">
      <t>デンキデンシ</t>
    </rPh>
    <rPh sb="4" eb="6">
      <t>コウガク</t>
    </rPh>
    <phoneticPr fontId="43"/>
  </si>
  <si>
    <t>パワーエレクトロニクス半導体研究室</t>
    <rPh sb="11" eb="14">
      <t>ハンドウタイ</t>
    </rPh>
    <rPh sb="14" eb="17">
      <t>ケンキュウシツ</t>
    </rPh>
    <phoneticPr fontId="43"/>
  </si>
  <si>
    <t>嘉数　誠</t>
    <rPh sb="0" eb="2">
      <t>カスウ</t>
    </rPh>
    <rPh sb="3" eb="4">
      <t>マコト</t>
    </rPh>
    <phoneticPr fontId="43"/>
  </si>
  <si>
    <t>Laboratory of Communication Engineering</t>
  </si>
  <si>
    <t>Ichihiko Toyoda</t>
  </si>
  <si>
    <t>理工学研究科</t>
    <rPh sb="0" eb="6">
      <t>リコウガクケンキュウカ</t>
    </rPh>
    <phoneticPr fontId="43"/>
  </si>
  <si>
    <t>電気電子工学コース（博士前期課程）/機械・電気エネルギー工学コース（博士後期課程）</t>
    <rPh sb="0" eb="6">
      <t>デンキデンシコウガク</t>
    </rPh>
    <rPh sb="10" eb="16">
      <t>ハカセゼンキカテイ</t>
    </rPh>
    <rPh sb="18" eb="20">
      <t>キカイ</t>
    </rPh>
    <rPh sb="21" eb="23">
      <t>デンキ</t>
    </rPh>
    <rPh sb="28" eb="30">
      <t>コウガク</t>
    </rPh>
    <rPh sb="34" eb="40">
      <t>ハカセコウキカテイ</t>
    </rPh>
    <phoneticPr fontId="43"/>
  </si>
  <si>
    <t>通信工学研究室</t>
    <rPh sb="0" eb="7">
      <t>ツウシンコウガクケンキュウシツ</t>
    </rPh>
    <phoneticPr fontId="43"/>
  </si>
  <si>
    <t>豊田一彦</t>
    <rPh sb="0" eb="2">
      <t>トヨダ</t>
    </rPh>
    <rPh sb="2" eb="4">
      <t>イチヒコ</t>
    </rPh>
    <phoneticPr fontId="43"/>
  </si>
  <si>
    <t>Cyber Phyisical System Laboratory</t>
  </si>
  <si>
    <t>Osamu FUKUDA</t>
  </si>
  <si>
    <t>理工学研究科
（修士課程）</t>
    <rPh sb="0" eb="3">
      <t>リコウガク</t>
    </rPh>
    <rPh sb="3" eb="6">
      <t>ケンキュウカ</t>
    </rPh>
    <rPh sb="8" eb="10">
      <t>シュウシ</t>
    </rPh>
    <rPh sb="10" eb="12">
      <t>カテイ</t>
    </rPh>
    <phoneticPr fontId="43"/>
  </si>
  <si>
    <t>AI・データサイエンス高度人材育成プログラム</t>
    <rPh sb="11" eb="13">
      <t xml:space="preserve">コウド </t>
    </rPh>
    <rPh sb="13" eb="15">
      <t>j</t>
    </rPh>
    <rPh sb="15" eb="17">
      <t>イクセイ</t>
    </rPh>
    <phoneticPr fontId="43"/>
  </si>
  <si>
    <t>サイバーフィジカルシステム研究室</t>
    <rPh sb="13" eb="16">
      <t>ケンキュウ</t>
    </rPh>
    <phoneticPr fontId="43"/>
  </si>
  <si>
    <t>福田　修</t>
    <rPh sb="0" eb="2">
      <t>フクダ</t>
    </rPh>
    <rPh sb="3" eb="4">
      <t>オサム</t>
    </rPh>
    <phoneticPr fontId="43"/>
  </si>
  <si>
    <t>7105A</t>
  </si>
  <si>
    <t>理工学研究科
（博士後期課程）</t>
    <rPh sb="0" eb="6">
      <t>リコウガクケンキュウカ</t>
    </rPh>
    <rPh sb="8" eb="10">
      <t>ハクシ</t>
    </rPh>
    <rPh sb="10" eb="14">
      <t>コウキカテイ</t>
    </rPh>
    <phoneticPr fontId="43"/>
  </si>
  <si>
    <t>Tominaga Laboratory</t>
  </si>
  <si>
    <t>Masato Tominaga</t>
  </si>
  <si>
    <t>理工学専攻 /機能材料化学コース</t>
  </si>
  <si>
    <t>冨永研究室</t>
    <rPh sb="0" eb="5">
      <t>トミナガケンキュウシツ</t>
    </rPh>
    <phoneticPr fontId="43"/>
  </si>
  <si>
    <t>冨永昌人</t>
    <rPh sb="0" eb="4">
      <t>トミナガマサト</t>
    </rPh>
    <phoneticPr fontId="43"/>
  </si>
  <si>
    <t>Environmental Eco-Engineering Lab.</t>
  </si>
  <si>
    <t>YAMANISHI Hiroyuki</t>
  </si>
  <si>
    <t>佐賀大学</t>
  </si>
  <si>
    <t>都市基盤工学コース</t>
  </si>
  <si>
    <t>環境生態工学研究室</t>
  </si>
  <si>
    <t>山西博幸</t>
  </si>
  <si>
    <t>Laboratory of Thermal Energy Systems</t>
  </si>
  <si>
    <t>MIYARA Akio</t>
  </si>
  <si>
    <t>環境・エネルギー・健康科学グローバル教育プログラム</t>
  </si>
  <si>
    <t>熱エネルギーシステム研究室</t>
    <rPh sb="0" eb="1">
      <t>ネツ</t>
    </rPh>
    <rPh sb="10" eb="13">
      <t>ケンキュウシツ</t>
    </rPh>
    <phoneticPr fontId="43"/>
  </si>
  <si>
    <t>宮良　明男</t>
    <rPh sb="0" eb="2">
      <t>ミヤラ</t>
    </rPh>
    <rPh sb="3" eb="5">
      <t>アキオ</t>
    </rPh>
    <phoneticPr fontId="43"/>
  </si>
  <si>
    <t>AI・データサイエンス高度人材育成プログラム</t>
    <rPh sb="11" eb="13">
      <t>コウド</t>
    </rPh>
    <rPh sb="13" eb="17">
      <t>ジンザイイクセイ</t>
    </rPh>
    <phoneticPr fontId="43"/>
  </si>
  <si>
    <t>Md.Tawhidul Islam Khan</t>
  </si>
  <si>
    <t>先進健康科学研究科</t>
    <rPh sb="0" eb="2">
      <t>センシン</t>
    </rPh>
    <rPh sb="2" eb="6">
      <t>ケンコウカガク</t>
    </rPh>
    <rPh sb="6" eb="9">
      <t>ケンキュウカ</t>
    </rPh>
    <phoneticPr fontId="43"/>
  </si>
  <si>
    <t>三重大学</t>
    <rPh sb="0" eb="4">
      <t>ミエダイガク</t>
    </rPh>
    <phoneticPr fontId="43"/>
  </si>
  <si>
    <t>大学院生物資源学研究科</t>
    <rPh sb="0" eb="3">
      <t>ダイガクイン</t>
    </rPh>
    <rPh sb="3" eb="8">
      <t>セイブツシゲンガク</t>
    </rPh>
    <rPh sb="8" eb="11">
      <t>ケンキュウカ</t>
    </rPh>
    <phoneticPr fontId="43"/>
  </si>
  <si>
    <t>未定
To be　Determinded</t>
    <rPh sb="0" eb="2">
      <t>ミテイ</t>
    </rPh>
    <phoneticPr fontId="43"/>
  </si>
  <si>
    <t>From 5 April 2022 to 27 May 2022</t>
  </si>
  <si>
    <t>From 11 July 2022 to 22 July 2022</t>
  </si>
  <si>
    <t>大学院工学研究科</t>
    <rPh sb="0" eb="3">
      <t>ダイガクイン</t>
    </rPh>
    <rPh sb="3" eb="8">
      <t>コウガクケンキュウカ</t>
    </rPh>
    <phoneticPr fontId="43"/>
  </si>
  <si>
    <t>未定
To be　Determinded</t>
  </si>
  <si>
    <t>山形大学</t>
    <rPh sb="0" eb="2">
      <t>ヤマガタ</t>
    </rPh>
    <rPh sb="2" eb="4">
      <t>ダイガク</t>
    </rPh>
    <phoneticPr fontId="43"/>
  </si>
  <si>
    <t>大学院農学研究科</t>
    <rPh sb="0" eb="3">
      <t>ダイガクイン</t>
    </rPh>
    <rPh sb="3" eb="8">
      <t>ノウガクケンキュウカ</t>
    </rPh>
    <phoneticPr fontId="43"/>
  </si>
  <si>
    <t>農学専攻／生物環境学領域</t>
    <rPh sb="0" eb="4">
      <t>ノウガクセンコウ</t>
    </rPh>
    <rPh sb="5" eb="7">
      <t>セイブツ</t>
    </rPh>
    <rPh sb="7" eb="10">
      <t>カンキョウガク</t>
    </rPh>
    <rPh sb="10" eb="12">
      <t>リョウイキ</t>
    </rPh>
    <phoneticPr fontId="43"/>
  </si>
  <si>
    <t>From 1 March to 31 March, 2023</t>
  </si>
  <si>
    <t>農学専攻／生物生産学領域</t>
    <rPh sb="0" eb="4">
      <t>ノウガクセンコウ</t>
    </rPh>
    <rPh sb="5" eb="7">
      <t>セイブツ</t>
    </rPh>
    <rPh sb="7" eb="9">
      <t>セイサン</t>
    </rPh>
    <rPh sb="9" eb="10">
      <t>ガク</t>
    </rPh>
    <rPh sb="10" eb="12">
      <t>リョウイキ</t>
    </rPh>
    <phoneticPr fontId="43"/>
  </si>
  <si>
    <t>農学専攻／生物資源学領域</t>
    <rPh sb="0" eb="4">
      <t>ノウガクセンコウ</t>
    </rPh>
    <rPh sb="5" eb="7">
      <t>セイブツ</t>
    </rPh>
    <rPh sb="7" eb="9">
      <t>シゲン</t>
    </rPh>
    <rPh sb="9" eb="10">
      <t>ガク</t>
    </rPh>
    <rPh sb="10" eb="12">
      <t>リョウイキ</t>
    </rPh>
    <phoneticPr fontId="43"/>
  </si>
  <si>
    <t>山口大学</t>
    <rPh sb="0" eb="2">
      <t>ヤマグチ</t>
    </rPh>
    <rPh sb="2" eb="4">
      <t>ダイガク</t>
    </rPh>
    <phoneticPr fontId="43"/>
  </si>
  <si>
    <t>経済学研究科</t>
    <rPh sb="0" eb="3">
      <t>ケイザイガク</t>
    </rPh>
    <rPh sb="3" eb="5">
      <t>ケンキュウ</t>
    </rPh>
    <rPh sb="5" eb="6">
      <t>カ</t>
    </rPh>
    <phoneticPr fontId="43"/>
  </si>
  <si>
    <t>公共管理コース</t>
    <rPh sb="0" eb="2">
      <t>コウキョウ</t>
    </rPh>
    <rPh sb="2" eb="4">
      <t>カンリ</t>
    </rPh>
    <phoneticPr fontId="43"/>
  </si>
  <si>
    <t>From 22 March to 29march, 2022</t>
  </si>
  <si>
    <t>5902A</t>
  </si>
  <si>
    <t>Graduate School of East Asian Studies</t>
  </si>
  <si>
    <t>東アジア研究科</t>
    <rPh sb="0" eb="1">
      <t>ヒガシ</t>
    </rPh>
    <rPh sb="4" eb="7">
      <t>ケンキュウカ</t>
    </rPh>
    <phoneticPr fontId="43"/>
  </si>
  <si>
    <t xml:space="preserve">Around August, 2022  </t>
  </si>
  <si>
    <t>山口大学</t>
  </si>
  <si>
    <t>技術経営研究科</t>
  </si>
  <si>
    <t>From 17 April to 8 May, 2023</t>
  </si>
  <si>
    <t>5904A</t>
  </si>
  <si>
    <t>Graduate School of Sciences and Technology for Innovation</t>
  </si>
  <si>
    <t>Division of Agricultural Sciences</t>
  </si>
  <si>
    <t>Shigyo Lab.</t>
  </si>
  <si>
    <t>Prof. Masayoshi Shigyo</t>
  </si>
  <si>
    <t>山口大学</t>
    <rPh sb="0" eb="4">
      <t>ヤマグチダイガク</t>
    </rPh>
    <phoneticPr fontId="43"/>
  </si>
  <si>
    <t>創成科学研究科</t>
    <rPh sb="0" eb="7">
      <t>ソウセイカガクケンキュウカ</t>
    </rPh>
    <phoneticPr fontId="43"/>
  </si>
  <si>
    <t>農学系専攻</t>
    <rPh sb="0" eb="5">
      <t>ノウガクケイセンコウ</t>
    </rPh>
    <phoneticPr fontId="43"/>
  </si>
  <si>
    <t>執行研究室</t>
    <rPh sb="0" eb="2">
      <t>シギョウ</t>
    </rPh>
    <rPh sb="2" eb="5">
      <t>ケンキュウシツ</t>
    </rPh>
    <phoneticPr fontId="43"/>
  </si>
  <si>
    <t>執行　正義</t>
    <rPh sb="0" eb="2">
      <t>シギョウ</t>
    </rPh>
    <rPh sb="3" eb="5">
      <t>セイギ</t>
    </rPh>
    <phoneticPr fontId="43"/>
  </si>
  <si>
    <t>Scheduled for 24th to 31st March, 2023</t>
  </si>
  <si>
    <t>5904B</t>
  </si>
  <si>
    <t>Araki Lab.</t>
  </si>
  <si>
    <t>Prof. Hideki Araki</t>
  </si>
  <si>
    <t>荒木研究室</t>
    <rPh sb="0" eb="5">
      <t>アラキケンキュウシツ</t>
    </rPh>
    <phoneticPr fontId="43"/>
  </si>
  <si>
    <t>荒木　英樹</t>
    <rPh sb="0" eb="2">
      <t>アラキ</t>
    </rPh>
    <rPh sb="3" eb="5">
      <t>ヒデキ</t>
    </rPh>
    <phoneticPr fontId="43"/>
  </si>
  <si>
    <t>5905A</t>
  </si>
  <si>
    <t>Joint Graduate School of Veterinary Medicine</t>
  </si>
  <si>
    <t>Veterinary Medicine</t>
  </si>
  <si>
    <t>Preventive Reproduction, Physiology, and Management</t>
  </si>
  <si>
    <t>Hiroya Kadokawa</t>
  </si>
  <si>
    <t>共同獣医学研究科</t>
    <rPh sb="0" eb="2">
      <t>キョウドウ</t>
    </rPh>
    <rPh sb="2" eb="5">
      <t>ジュウイガク</t>
    </rPh>
    <rPh sb="5" eb="8">
      <t>ケンキュウカ</t>
    </rPh>
    <phoneticPr fontId="43"/>
  </si>
  <si>
    <t>獣医学専攻</t>
    <rPh sb="0" eb="5">
      <t>ジュウイガクセンコウ</t>
    </rPh>
    <phoneticPr fontId="43"/>
  </si>
  <si>
    <t>獣医予防管理学</t>
    <rPh sb="0" eb="2">
      <t>ジュウイ</t>
    </rPh>
    <rPh sb="2" eb="4">
      <t>ヨボウ</t>
    </rPh>
    <rPh sb="4" eb="6">
      <t>カンリ</t>
    </rPh>
    <rPh sb="6" eb="7">
      <t>ガク</t>
    </rPh>
    <phoneticPr fontId="43"/>
  </si>
  <si>
    <t>角川博哉</t>
    <rPh sb="0" eb="2">
      <t>カドカワ</t>
    </rPh>
    <rPh sb="2" eb="4">
      <t>ヒロヤ</t>
    </rPh>
    <phoneticPr fontId="43"/>
  </si>
  <si>
    <t>around May, 2023</t>
  </si>
  <si>
    <t>5905B</t>
  </si>
  <si>
    <t>Laboratory of Molecular Immunology and Infectious Disease</t>
  </si>
  <si>
    <t>Kazuo Nishigaki</t>
  </si>
  <si>
    <t>共同獣医学研究科</t>
  </si>
  <si>
    <t>獣医学専攻</t>
  </si>
  <si>
    <t>感染症学研究室</t>
  </si>
  <si>
    <t>西垣一男</t>
  </si>
  <si>
    <t>5905C</t>
  </si>
  <si>
    <t>Veterinary Epidemiology</t>
  </si>
  <si>
    <t>Ai TAKANO</t>
  </si>
  <si>
    <t>獣医疫学</t>
    <rPh sb="0" eb="2">
      <t xml:space="preserve">ジュウイ </t>
    </rPh>
    <rPh sb="2" eb="4">
      <t xml:space="preserve">エキガク </t>
    </rPh>
    <phoneticPr fontId="43"/>
  </si>
  <si>
    <t>高野　愛</t>
    <rPh sb="0" eb="2">
      <t xml:space="preserve">タカノ </t>
    </rPh>
    <rPh sb="3" eb="4">
      <t xml:space="preserve">アイ </t>
    </rPh>
    <phoneticPr fontId="43"/>
  </si>
  <si>
    <t>5905D</t>
  </si>
  <si>
    <t>Veterinary Microbiology</t>
  </si>
  <si>
    <t>Daisuke Hayasaka</t>
  </si>
  <si>
    <t>獣医微生物学</t>
    <rPh sb="0" eb="6">
      <t>ジュウイビセイブツガク</t>
    </rPh>
    <phoneticPr fontId="43"/>
  </si>
  <si>
    <t>早坂　大輔</t>
    <rPh sb="0" eb="2">
      <t>ハヤサカ</t>
    </rPh>
    <rPh sb="3" eb="5">
      <t>ダイスケ</t>
    </rPh>
    <phoneticPr fontId="43"/>
  </si>
  <si>
    <t>Kawakami laboratry</t>
  </si>
  <si>
    <t>Takashi Kawakami</t>
  </si>
  <si>
    <t>山梨大学</t>
    <rPh sb="0" eb="4">
      <t>ヤマナシダイ</t>
    </rPh>
    <phoneticPr fontId="43"/>
  </si>
  <si>
    <t>大学院医工農学総合教育部</t>
  </si>
  <si>
    <t>バイオサイエンスコース、生命工学コース</t>
    <rPh sb="12" eb="16">
      <t>セイメイコウガク</t>
    </rPh>
    <phoneticPr fontId="43"/>
  </si>
  <si>
    <t>川上研究室</t>
    <rPh sb="0" eb="2">
      <t>カワカミ</t>
    </rPh>
    <rPh sb="2" eb="5">
      <t>ケンキュウシツ</t>
    </rPh>
    <phoneticPr fontId="43"/>
  </si>
  <si>
    <t>川上　隆史</t>
    <rPh sb="0" eb="2">
      <t>カワカミ</t>
    </rPh>
    <rPh sb="3" eb="5">
      <t>タカシ</t>
    </rPh>
    <phoneticPr fontId="43"/>
  </si>
  <si>
    <t>From 20 June to 27 June, 2022</t>
  </si>
  <si>
    <t>Inukai Laboratory</t>
  </si>
  <si>
    <t>Prof. Junji Inukai</t>
  </si>
  <si>
    <t>山梨大学</t>
  </si>
  <si>
    <t>大学院医工農学総合教育部</t>
    <rPh sb="0" eb="3">
      <t>ダイガクイン</t>
    </rPh>
    <rPh sb="3" eb="4">
      <t>イ</t>
    </rPh>
    <rPh sb="4" eb="5">
      <t>コウ</t>
    </rPh>
    <rPh sb="5" eb="7">
      <t>ノウガク</t>
    </rPh>
    <rPh sb="7" eb="9">
      <t>ソウゴウ</t>
    </rPh>
    <rPh sb="9" eb="11">
      <t>キョウイク</t>
    </rPh>
    <rPh sb="11" eb="12">
      <t>ブ</t>
    </rPh>
    <phoneticPr fontId="43"/>
  </si>
  <si>
    <t>工学専攻・グリーンエネルギー変換工学特別教育プログラム</t>
  </si>
  <si>
    <t>犬飼研究室</t>
    <rPh sb="0" eb="5">
      <t>イヌカイケンキュウシツ</t>
    </rPh>
    <phoneticPr fontId="43"/>
  </si>
  <si>
    <t>犬飼潤治</t>
    <rPh sb="0" eb="4">
      <t>イヌカイジュンジ</t>
    </rPh>
    <phoneticPr fontId="43"/>
  </si>
  <si>
    <t>May, 2023</t>
  </si>
  <si>
    <t>1501C</t>
  </si>
  <si>
    <t>Department of Engineering・
Energy Materials Science Course</t>
  </si>
  <si>
    <t>工学専攻・エネルギー物質科学コース</t>
    <rPh sb="0" eb="2">
      <t>コウガク</t>
    </rPh>
    <rPh sb="2" eb="4">
      <t>センコウ</t>
    </rPh>
    <rPh sb="10" eb="12">
      <t>ブッシツ</t>
    </rPh>
    <rPh sb="12" eb="14">
      <t>カガク</t>
    </rPh>
    <phoneticPr fontId="43"/>
  </si>
  <si>
    <t>Miyatake Laboratory</t>
  </si>
  <si>
    <t>Prof. Kenji Miyatake</t>
  </si>
  <si>
    <t>宮武研究室</t>
    <rPh sb="0" eb="5">
      <t>ミヤタケケンキュウシツ</t>
    </rPh>
    <phoneticPr fontId="43"/>
  </si>
  <si>
    <t>宮武健治</t>
    <rPh sb="0" eb="4">
      <t>ミヤタケケンジ</t>
    </rPh>
    <phoneticPr fontId="43"/>
  </si>
  <si>
    <t>1501E</t>
  </si>
  <si>
    <t>Interdisciplinary Center for River Basin Environment</t>
  </si>
  <si>
    <t>Prof. Kei NISHIDA</t>
  </si>
  <si>
    <t>山梨大学</t>
    <rPh sb="0" eb="2">
      <t>ヤマナシ</t>
    </rPh>
    <rPh sb="2" eb="4">
      <t>ダイガク</t>
    </rPh>
    <phoneticPr fontId="18"/>
  </si>
  <si>
    <t>医工農学総合教育部</t>
  </si>
  <si>
    <t>工学専攻・流域環境科学特別教育プログラム</t>
  </si>
  <si>
    <t>国際流域環境研究センター</t>
    <rPh sb="0" eb="8">
      <t>コクサイリュウイキカンキョウケンキュウ</t>
    </rPh>
    <phoneticPr fontId="18"/>
  </si>
  <si>
    <t>西田継</t>
    <rPh sb="0" eb="2">
      <t>ニシダ</t>
    </rPh>
    <rPh sb="2" eb="3">
      <t>ケイ</t>
    </rPh>
    <phoneticPr fontId="18"/>
  </si>
  <si>
    <t>1502B</t>
  </si>
  <si>
    <t>Department of Engineering, Environmental and Social System Science Course, River Basin Environmental Science Major</t>
  </si>
  <si>
    <t>工学専攻・環境社会システム学コース・流域環境科学分野</t>
    <rPh sb="0" eb="2">
      <t>コウガク</t>
    </rPh>
    <rPh sb="2" eb="4">
      <t>センコウ</t>
    </rPh>
    <phoneticPr fontId="19"/>
  </si>
  <si>
    <t>1502C</t>
  </si>
  <si>
    <t>Department of Engineering,Environmental and Social System Science Course</t>
  </si>
  <si>
    <t>Environmental soil microbiology lab.</t>
  </si>
  <si>
    <t>Ryota Kataoka</t>
  </si>
  <si>
    <t>山梨大学</t>
    <rPh sb="0" eb="4">
      <t>ヤマナシダイガク</t>
    </rPh>
    <phoneticPr fontId="43"/>
  </si>
  <si>
    <t>工学専攻・環境社会システム学コース</t>
    <rPh sb="0" eb="2">
      <t>コウガク</t>
    </rPh>
    <rPh sb="2" eb="4">
      <t>センコウ</t>
    </rPh>
    <rPh sb="5" eb="7">
      <t>カンキョウ</t>
    </rPh>
    <rPh sb="7" eb="9">
      <t>シャカイ</t>
    </rPh>
    <rPh sb="13" eb="14">
      <t>ガク</t>
    </rPh>
    <phoneticPr fontId="43"/>
  </si>
  <si>
    <t>環境土壌微生物学研究室</t>
    <rPh sb="0" eb="2">
      <t>カンキョウ</t>
    </rPh>
    <rPh sb="2" eb="4">
      <t>ドジョウ</t>
    </rPh>
    <rPh sb="4" eb="8">
      <t>ビセイブツガク</t>
    </rPh>
    <rPh sb="8" eb="11">
      <t>ケンキュウシツ</t>
    </rPh>
    <phoneticPr fontId="43"/>
  </si>
  <si>
    <t>片岡良太</t>
    <rPh sb="0" eb="2">
      <t>カタオカ</t>
    </rPh>
    <rPh sb="2" eb="4">
      <t>リョウタ</t>
    </rPh>
    <phoneticPr fontId="43"/>
  </si>
  <si>
    <t>7302A</t>
  </si>
  <si>
    <t xml:space="preserve">The United Graduate School of Agricultural Sciences </t>
  </si>
  <si>
    <t>Science of Bioresource Production/Tropical Bioresource and Plant Resource Production</t>
  </si>
  <si>
    <t xml:space="preserve">Tropical Crop Science </t>
  </si>
  <si>
    <t xml:space="preserve">Jun-Ichi SAKAGAMI </t>
  </si>
  <si>
    <t>鹿児島大学</t>
  </si>
  <si>
    <t>大学院連合農学研究科</t>
    <rPh sb="3" eb="7">
      <t>レンゴウノウガク</t>
    </rPh>
    <phoneticPr fontId="43"/>
  </si>
  <si>
    <t>生物生産科学専攻/熱帯資源・植物生産科学</t>
    <rPh sb="0" eb="8">
      <t>セイブツセイサンカガクセンコウ</t>
    </rPh>
    <rPh sb="9" eb="13">
      <t>ネッタイシゲン</t>
    </rPh>
    <rPh sb="14" eb="20">
      <t>ショクブツセイサンカガク</t>
    </rPh>
    <phoneticPr fontId="43"/>
  </si>
  <si>
    <t>熱帯作物学</t>
    <rPh sb="0" eb="2">
      <t>ネッタイ</t>
    </rPh>
    <rPh sb="2" eb="3">
      <t>サク</t>
    </rPh>
    <rPh sb="3" eb="4">
      <t>モツ</t>
    </rPh>
    <rPh sb="4" eb="5">
      <t>ガク</t>
    </rPh>
    <phoneticPr fontId="43"/>
  </si>
  <si>
    <t>坂上潤一</t>
    <rPh sb="0" eb="2">
      <t>サカガミ</t>
    </rPh>
    <rPh sb="2" eb="4">
      <t>ジュンイチ</t>
    </rPh>
    <phoneticPr fontId="43"/>
  </si>
  <si>
    <t>From 8 May to 16 June, 2023 (tentative schedule)</t>
  </si>
  <si>
    <t>From 6 May to 17 June, 2022</t>
  </si>
  <si>
    <t>7302B</t>
  </si>
  <si>
    <t>Comparative Invironmental Agronomy</t>
  </si>
  <si>
    <t xml:space="preserve">Katsuyoshi　SHIMIZU </t>
  </si>
  <si>
    <t>比較環境農学</t>
    <rPh sb="0" eb="6">
      <t>ヒカク</t>
    </rPh>
    <phoneticPr fontId="43"/>
  </si>
  <si>
    <t>志水勝好</t>
    <rPh sb="0" eb="4">
      <t>シミズカツヨシ</t>
    </rPh>
    <phoneticPr fontId="43"/>
  </si>
  <si>
    <t>7302C</t>
  </si>
  <si>
    <t>Laboratory of Plant Breeding</t>
  </si>
  <si>
    <t xml:space="preserve">Katsuyuki　ICHITANI  </t>
  </si>
  <si>
    <t>植物育種学</t>
    <rPh sb="0" eb="5">
      <t>ショクブツイクシュガク</t>
    </rPh>
    <phoneticPr fontId="43"/>
  </si>
  <si>
    <t>一谷　勝之</t>
    <rPh sb="0" eb="2">
      <t>イチタニ</t>
    </rPh>
    <rPh sb="3" eb="5">
      <t>カツユキ</t>
    </rPh>
    <phoneticPr fontId="43"/>
  </si>
  <si>
    <t>7302D</t>
  </si>
  <si>
    <t>Biological Science and Technology/Bioscience and Biotechnology</t>
  </si>
  <si>
    <t>Nanobiotechnology Lab</t>
  </si>
  <si>
    <t>VESTERGAARD, Mun'delanji Catherine Mthangeyi</t>
  </si>
  <si>
    <t>応用生命科学専攻/生物機能化学</t>
    <rPh sb="0" eb="8">
      <t>オウヨウセイメイカガクセンコウ</t>
    </rPh>
    <rPh sb="9" eb="11">
      <t>セイブツ</t>
    </rPh>
    <rPh sb="11" eb="13">
      <t>キノウ</t>
    </rPh>
    <rPh sb="13" eb="15">
      <t>カガク</t>
    </rPh>
    <phoneticPr fontId="43"/>
  </si>
  <si>
    <t>ナノビオテクノロギ</t>
  </si>
  <si>
    <t>フェスターガード　ムンデランジ　キャサリンムタンゲイ</t>
  </si>
  <si>
    <t>7302E</t>
  </si>
  <si>
    <t>Resource and Environmental Science of Agriculture, Forestry and Fisheries/Environmental Science and Conservation Biology</t>
  </si>
  <si>
    <t>Silviculture</t>
  </si>
  <si>
    <t xml:space="preserve">Shin　UGAWA  </t>
  </si>
  <si>
    <t>農水圏資源環境科学/生物環境保全化学</t>
    <rPh sb="0" eb="9">
      <t>ノウスイケンシゲンカンキョウカガク</t>
    </rPh>
    <rPh sb="10" eb="18">
      <t>セイブツカンキョウホゼンカガク</t>
    </rPh>
    <phoneticPr fontId="43"/>
  </si>
  <si>
    <t>育林学</t>
    <rPh sb="0" eb="3">
      <t>イクリンガク</t>
    </rPh>
    <phoneticPr fontId="43"/>
  </si>
  <si>
    <t>鵜川　信</t>
    <rPh sb="0" eb="2">
      <t>ウカワ</t>
    </rPh>
    <rPh sb="3" eb="4">
      <t>シン</t>
    </rPh>
    <phoneticPr fontId="43"/>
  </si>
  <si>
    <t>7302F</t>
  </si>
  <si>
    <t>The United Graduate School of Agricultural Sciences</t>
  </si>
  <si>
    <t>Resource and Environmental Science of Agriculture, Forestry and Fisheries/Regional and Global Resource Economics</t>
  </si>
  <si>
    <t>Marketing and Management of Fisheries and Aquaculture</t>
  </si>
  <si>
    <t xml:space="preserve">Masaaki SANO  </t>
  </si>
  <si>
    <t>生物生産科学専攻/地域・国際資源経済学</t>
    <rPh sb="0" eb="8">
      <t>セイブツセイサンカガクセンコウ</t>
    </rPh>
    <rPh sb="9" eb="11">
      <t>チイキ</t>
    </rPh>
    <rPh sb="12" eb="19">
      <t>コクサイシゲンケイザイガク</t>
    </rPh>
    <phoneticPr fontId="43"/>
  </si>
  <si>
    <t>水産流通学</t>
    <rPh sb="0" eb="2">
      <t>スイサン</t>
    </rPh>
    <rPh sb="2" eb="4">
      <t>リュウツウ</t>
    </rPh>
    <rPh sb="4" eb="5">
      <t>ガク</t>
    </rPh>
    <phoneticPr fontId="43"/>
  </si>
  <si>
    <t>佐野雅昭</t>
    <rPh sb="0" eb="4">
      <t>サノマサアキ</t>
    </rPh>
    <phoneticPr fontId="43"/>
  </si>
  <si>
    <t>From 1 March to 20 April, 2023(Tentative Schedule)</t>
  </si>
  <si>
    <t>From 1 March to 20 April, 2022</t>
  </si>
  <si>
    <t>7302G</t>
  </si>
  <si>
    <t xml:space="preserve">Resource and Environmental Science of Agriculture, Forestry and Fisheries/Fisheries Science on Resources and Environments
</t>
  </si>
  <si>
    <t>Aquatic Toxicology and Polution Research Laboratory</t>
  </si>
  <si>
    <t xml:space="preserve">Seiichi UNO  </t>
  </si>
  <si>
    <t>農水圏資源環境科学/水産資源環境科学</t>
    <rPh sb="0" eb="9">
      <t>ノウスイケンシゲンカンキョウカガク</t>
    </rPh>
    <rPh sb="10" eb="18">
      <t>スイサンシゲンカンキョウカガク</t>
    </rPh>
    <phoneticPr fontId="43"/>
  </si>
  <si>
    <t>環境保全学</t>
    <rPh sb="0" eb="2">
      <t>カンキョウ</t>
    </rPh>
    <rPh sb="2" eb="5">
      <t>ホゼンガク</t>
    </rPh>
    <phoneticPr fontId="43"/>
  </si>
  <si>
    <t>宇野誠一</t>
    <rPh sb="0" eb="4">
      <t>ウノセイイチ</t>
    </rPh>
    <phoneticPr fontId="43"/>
  </si>
  <si>
    <t>Nanobiotechnology L</t>
  </si>
  <si>
    <t>鹿児島大学</t>
    <rPh sb="0" eb="3">
      <t>カゴシマ</t>
    </rPh>
    <rPh sb="3" eb="5">
      <t>ダイガク</t>
    </rPh>
    <phoneticPr fontId="43"/>
  </si>
  <si>
    <t>大学院農林水産学研究科</t>
    <rPh sb="0" eb="3">
      <t>ダイガクイン</t>
    </rPh>
    <rPh sb="3" eb="5">
      <t>ノウリン</t>
    </rPh>
    <rPh sb="5" eb="7">
      <t>スイサン</t>
    </rPh>
    <rPh sb="7" eb="8">
      <t>ガク</t>
    </rPh>
    <rPh sb="8" eb="11">
      <t>ケンキュウカ</t>
    </rPh>
    <phoneticPr fontId="43"/>
  </si>
  <si>
    <t>食品創成科学専攻/先端生命科学コース</t>
    <rPh sb="0" eb="2">
      <t>ショクヒン</t>
    </rPh>
    <rPh sb="2" eb="4">
      <t>ソウセイ</t>
    </rPh>
    <rPh sb="4" eb="6">
      <t>カガク</t>
    </rPh>
    <rPh sb="6" eb="8">
      <t>センコウ</t>
    </rPh>
    <rPh sb="9" eb="11">
      <t>センタン</t>
    </rPh>
    <rPh sb="11" eb="13">
      <t>セイメイ</t>
    </rPh>
    <rPh sb="13" eb="15">
      <t>カガク</t>
    </rPh>
    <phoneticPr fontId="43"/>
  </si>
  <si>
    <t>ナノバイオテクノロジー</t>
  </si>
  <si>
    <t>フェスターガード　ムンデランジ　キャサリン　ムタンゲイ</t>
  </si>
  <si>
    <t xml:space="preserve">UGAWA Shin </t>
  </si>
  <si>
    <t>農林資源科学専攻/森林科学コース</t>
    <rPh sb="0" eb="2">
      <t>ノウリン</t>
    </rPh>
    <rPh sb="2" eb="4">
      <t>シゲン</t>
    </rPh>
    <rPh sb="4" eb="6">
      <t>カガク</t>
    </rPh>
    <rPh sb="6" eb="8">
      <t>センコウ</t>
    </rPh>
    <rPh sb="9" eb="11">
      <t>シンリン</t>
    </rPh>
    <rPh sb="11" eb="13">
      <t>カガク</t>
    </rPh>
    <phoneticPr fontId="43"/>
  </si>
  <si>
    <t>育林学</t>
  </si>
  <si>
    <t>鵜川　信</t>
  </si>
  <si>
    <t>7301C</t>
  </si>
  <si>
    <t>Forest planning</t>
  </si>
  <si>
    <t>KAJISA Tsuyoshi</t>
  </si>
  <si>
    <t>農林資源科学専攻/
森林科学コース</t>
  </si>
  <si>
    <t>森林計画学</t>
  </si>
  <si>
    <t>加治佐　剛</t>
  </si>
  <si>
    <t>SHIMIZU Katsuyoshi</t>
  </si>
  <si>
    <t>農林資源科学専攻/
植物生産科学コース</t>
    <rPh sb="10" eb="12">
      <t>ショクブツ</t>
    </rPh>
    <rPh sb="12" eb="14">
      <t>セイサン</t>
    </rPh>
    <phoneticPr fontId="43"/>
  </si>
  <si>
    <t>比較環境農学</t>
    <rPh sb="0" eb="2">
      <t>ヒカク</t>
    </rPh>
    <rPh sb="2" eb="4">
      <t>カンキョウ</t>
    </rPh>
    <rPh sb="4" eb="6">
      <t>ノウガク</t>
    </rPh>
    <phoneticPr fontId="43"/>
  </si>
  <si>
    <t>志水　勝好</t>
  </si>
  <si>
    <t>7301E</t>
  </si>
  <si>
    <t>Plant Breeding</t>
  </si>
  <si>
    <t xml:space="preserve">ICHITANI Katsuyuki </t>
  </si>
  <si>
    <t>植物育種学</t>
  </si>
  <si>
    <t>一谷　勝之</t>
  </si>
  <si>
    <t xml:space="preserve">SAKAGAMI Jun-Ichi </t>
  </si>
  <si>
    <t>熱帯作物学</t>
  </si>
  <si>
    <t>坂上　潤一</t>
  </si>
  <si>
    <t>7303A</t>
  </si>
  <si>
    <t xml:space="preserve">Graduate School of Medical and Dental Sciences
</t>
  </si>
  <si>
    <t>Health Research Course</t>
  </si>
  <si>
    <t>Division of HTLV-1/ATL Carcinogenesis and Therapeutics　※</t>
  </si>
  <si>
    <t>Shingo Nakahata</t>
  </si>
  <si>
    <t xml:space="preserve">大学院医歯学総合研究科
</t>
  </si>
  <si>
    <t>健康科学専攻</t>
  </si>
  <si>
    <t>HTLV-1／ATL 病態制御学分野　※</t>
  </si>
  <si>
    <t>中畑新吾</t>
  </si>
  <si>
    <t>【修士（Master Course）】
From 30 May to 10 June,2022
【博士（Doctoral Program）】
From 12 July to 14 July,2022</t>
    <rPh sb="1" eb="3">
      <t>シュウシ</t>
    </rPh>
    <rPh sb="50" eb="52">
      <t>ハカセ</t>
    </rPh>
    <phoneticPr fontId="43"/>
  </si>
  <si>
    <t>From 4 July to 11 July,2022</t>
  </si>
  <si>
    <t>7303B</t>
  </si>
  <si>
    <t>Division of Antiviral Therapy　※</t>
  </si>
  <si>
    <t>Kenji Maeda</t>
  </si>
  <si>
    <t>抗ウイルス療法研究分野　※</t>
  </si>
  <si>
    <t>前田賢次</t>
  </si>
  <si>
    <t>8001A</t>
  </si>
  <si>
    <t>Juntendo University</t>
  </si>
  <si>
    <t>Graduate school of Medicine</t>
  </si>
  <si>
    <t>Master of Science (MS) Program in Medical Science</t>
  </si>
  <si>
    <t>順天堂大学</t>
    <rPh sb="0" eb="5">
      <t>ジュンテンドウダイガク</t>
    </rPh>
    <phoneticPr fontId="2"/>
  </si>
  <si>
    <t>医学研究科</t>
    <rPh sb="0" eb="5">
      <t>イガクケンキュウカ</t>
    </rPh>
    <phoneticPr fontId="2"/>
  </si>
  <si>
    <t>医科学専攻</t>
    <rPh sb="0" eb="5">
      <t>イカガクセンコウ</t>
    </rPh>
    <phoneticPr fontId="2"/>
  </si>
  <si>
    <t>From 7 November to 9 December, 2022</t>
  </si>
  <si>
    <t>該当しない
N/A</t>
    <rPh sb="0" eb="2">
      <t>ガイトウ</t>
    </rPh>
    <phoneticPr fontId="2"/>
  </si>
  <si>
    <t>8001B</t>
  </si>
  <si>
    <t>Doctoral (PhD) Program in Medicine</t>
  </si>
  <si>
    <t>医学専攻</t>
  </si>
  <si>
    <t>8002A</t>
  </si>
  <si>
    <t>Graduate school of Health Care and Nursing</t>
  </si>
  <si>
    <t>Global Nursing</t>
  </si>
  <si>
    <t>Prof. Ritsuko Wakabayashi</t>
  </si>
  <si>
    <t>医療看護学研究科</t>
    <rPh sb="0" eb="8">
      <t>イリョウカンゴガクケンキュウカ</t>
    </rPh>
    <phoneticPr fontId="2"/>
  </si>
  <si>
    <t>グローバルナーシング</t>
  </si>
  <si>
    <t>若林　律子</t>
    <rPh sb="0" eb="2">
      <t>ワカバヤシ</t>
    </rPh>
    <rPh sb="3" eb="5">
      <t>リツコ</t>
    </rPh>
    <phoneticPr fontId="2"/>
  </si>
  <si>
    <t>未定</t>
    <rPh sb="0" eb="2">
      <t>ミテイ</t>
    </rPh>
    <phoneticPr fontId="2"/>
  </si>
  <si>
    <t>From 21 February to 21 March,2022</t>
  </si>
  <si>
    <t>上智大学</t>
  </si>
  <si>
    <t>地球環境学研究科</t>
  </si>
  <si>
    <t>地球環境学専攻国際環境コース</t>
    <rPh sb="0" eb="5">
      <t>チキュウカンキョウガク</t>
    </rPh>
    <rPh sb="5" eb="7">
      <t>センコウ</t>
    </rPh>
    <rPh sb="7" eb="9">
      <t>コクサイ</t>
    </rPh>
    <rPh sb="9" eb="11">
      <t>カンキョウ</t>
    </rPh>
    <phoneticPr fontId="43"/>
  </si>
  <si>
    <t xml:space="preserve">Online Application Period：March 15, 2023, 10:00 a.m. ~ April 5, 2023, 11:59 p.m. (JST)
Materials Receipt Deadline：April 12, 2023
</t>
  </si>
  <si>
    <t>上智大学</t>
    <rPh sb="0" eb="2">
      <t>ジョウチ</t>
    </rPh>
    <rPh sb="2" eb="4">
      <t>ダイガク</t>
    </rPh>
    <phoneticPr fontId="43"/>
  </si>
  <si>
    <t>理工学研究科</t>
    <rPh sb="0" eb="2">
      <t>リコウ</t>
    </rPh>
    <rPh sb="2" eb="3">
      <t>ガク</t>
    </rPh>
    <rPh sb="3" eb="6">
      <t>ケンキュウカ</t>
    </rPh>
    <phoneticPr fontId="43"/>
  </si>
  <si>
    <t>理工学専攻ｸﾞﾘｰﾝｻｲｴﾝｽ・ｴﾝｼﾞﾆｱﾘﾝｸﾞ領域</t>
  </si>
  <si>
    <t>グローバル・スタディーズ研究科</t>
    <rPh sb="12" eb="15">
      <t>ケンキュウカ</t>
    </rPh>
    <phoneticPr fontId="18"/>
  </si>
  <si>
    <t>グローバル社会専攻</t>
    <rPh sb="5" eb="7">
      <t>シャカイ</t>
    </rPh>
    <rPh sb="7" eb="9">
      <t>センコウ</t>
    </rPh>
    <phoneticPr fontId="18"/>
  </si>
  <si>
    <t>None</t>
  </si>
  <si>
    <t>Dr Miki Sugimura
Dr Masamichi Ueno
Dr Taro Komatsu
Dr Maria Manzon</t>
  </si>
  <si>
    <t>上智大学</t>
    <rPh sb="0" eb="4">
      <t>ジョウチダイガク</t>
    </rPh>
    <phoneticPr fontId="43"/>
  </si>
  <si>
    <t>総合人間科学研究科</t>
    <rPh sb="0" eb="6">
      <t>ソウゴウニンゲンカガク</t>
    </rPh>
    <rPh sb="6" eb="9">
      <t>ケンキュウカ</t>
    </rPh>
    <phoneticPr fontId="43"/>
  </si>
  <si>
    <t>教育学専攻</t>
    <rPh sb="0" eb="3">
      <t>キョウイクガク</t>
    </rPh>
    <rPh sb="3" eb="5">
      <t>センコウ</t>
    </rPh>
    <phoneticPr fontId="43"/>
  </si>
  <si>
    <t>杉村美紀教授
上野正道教授
小松太郎教授
マリア・マンゾン准教授</t>
    <rPh sb="29" eb="32">
      <t>ジュンキョウジュ</t>
    </rPh>
    <phoneticPr fontId="43"/>
  </si>
  <si>
    <t>From 10 April to 14 April, 2023（予定）</t>
    <rPh sb="32" eb="34">
      <t>ヨテイ</t>
    </rPh>
    <phoneticPr fontId="43"/>
  </si>
  <si>
    <t>Early October 2022</t>
  </si>
  <si>
    <t>新潟県立大学</t>
    <rPh sb="0" eb="4">
      <t>ニイガタケンリツ</t>
    </rPh>
    <rPh sb="4" eb="6">
      <t>ダイガク</t>
    </rPh>
    <phoneticPr fontId="43"/>
  </si>
  <si>
    <t>国際地域学研究科</t>
    <rPh sb="0" eb="2">
      <t>コクサイ</t>
    </rPh>
    <rPh sb="2" eb="4">
      <t>チイキ</t>
    </rPh>
    <rPh sb="4" eb="5">
      <t>ガク</t>
    </rPh>
    <rPh sb="5" eb="7">
      <t>ケンキュウ</t>
    </rPh>
    <rPh sb="7" eb="8">
      <t>カ</t>
    </rPh>
    <phoneticPr fontId="43"/>
  </si>
  <si>
    <t>Feb 6-16, 2023</t>
  </si>
  <si>
    <t>新潟大学</t>
  </si>
  <si>
    <t>自然科学研究科</t>
  </si>
  <si>
    <t>数理物質科学専攻／物理学コース</t>
  </si>
  <si>
    <t>PhD (Graduate School Research Student): April 28, 2022
Master's (Undergraduate Research Student): 
Undergrad Fclty of Science: May 10, 2022
Undergrad Fclty of Engineering: April 1, 2022
Undergrad Fclty of Agriculture: April 15, 2022</t>
  </si>
  <si>
    <t>数理物質科学専攻／化学コース</t>
  </si>
  <si>
    <t>材料生産システム専攻／機能材料科学コース</t>
  </si>
  <si>
    <t>材料生産システム専攻／素材生産科学コース</t>
  </si>
  <si>
    <t>材料生産システム専攻／機械科学コース</t>
  </si>
  <si>
    <t>材料生産システム専攻／社会システム工学コース</t>
  </si>
  <si>
    <t>電気情報工学専攻／情報工学コース</t>
  </si>
  <si>
    <t>電気情報工学専攻／電気電子工学コース</t>
  </si>
  <si>
    <t>電気情報工学専攻／人間支援科学コース</t>
  </si>
  <si>
    <t>生命・食料科学専攻／基礎生命科学コース</t>
  </si>
  <si>
    <t>ITOH Kimiko</t>
  </si>
  <si>
    <t>生命・食料科学専攻／応用生命・食品科学コース</t>
  </si>
  <si>
    <t>伊藤　紀美子</t>
  </si>
  <si>
    <t>OHTAKE Norikuni</t>
  </si>
  <si>
    <t>大竹　憲邦</t>
  </si>
  <si>
    <t>JOH Toshio</t>
  </si>
  <si>
    <t>城　斗志夫</t>
  </si>
  <si>
    <t>NISHIUMI Tadayuki</t>
  </si>
  <si>
    <t>西海　理之</t>
  </si>
  <si>
    <t>HARADA Naoki</t>
  </si>
  <si>
    <t>原田　直樹</t>
  </si>
  <si>
    <t>FUJIMURA Shinobu</t>
  </si>
  <si>
    <t>藤村　忍</t>
  </si>
  <si>
    <t>MITSUI Toshiaki</t>
  </si>
  <si>
    <t>三ツ井　敏明</t>
  </si>
  <si>
    <t>NAKANO Masaru</t>
  </si>
  <si>
    <t>中野　優</t>
  </si>
  <si>
    <t>KITAOKA Motomitsu</t>
  </si>
  <si>
    <t>北岡　本光</t>
  </si>
  <si>
    <t>SATO Tsutomu</t>
  </si>
  <si>
    <t>佐藤　努</t>
  </si>
  <si>
    <t>SUZUKI Kazushi</t>
  </si>
  <si>
    <t>鈴木　一史</t>
  </si>
  <si>
    <t>HIRATA Dai</t>
  </si>
  <si>
    <t>平田　大</t>
  </si>
  <si>
    <t>MOTONAGA Yoshitaka</t>
  </si>
  <si>
    <t>元永　佳孝</t>
  </si>
  <si>
    <t>Lab. of Applied Protistology</t>
  </si>
  <si>
    <t>ASILOGLU Muhammet Rasit</t>
  </si>
  <si>
    <t>応用原生生物学</t>
  </si>
  <si>
    <t>ｱｼﾙｵｸﾞﾙ ﾑﾊﾝﾒﾂﾄ ﾗｼﾂﾄ</t>
  </si>
  <si>
    <t>ITANO Shiro</t>
  </si>
  <si>
    <t>生命・食料科学専攻／生物資源科学コース</t>
  </si>
  <si>
    <t>板野　志郎</t>
  </si>
  <si>
    <t>OKAZAKI Keiichi</t>
  </si>
  <si>
    <t>岡崎　桂一</t>
  </si>
  <si>
    <t>Laboratory of Agriculture and Rural Development</t>
  </si>
  <si>
    <t>KIMINAMI Lily</t>
  </si>
  <si>
    <t>農業農村開発研究室</t>
  </si>
  <si>
    <t>木南　莉莉</t>
  </si>
  <si>
    <t>SANO Yoshitaka</t>
  </si>
  <si>
    <t>佐野　義孝</t>
  </si>
  <si>
    <t>SUGIYAMA Toshie</t>
  </si>
  <si>
    <t>杉山　稔恵</t>
  </si>
  <si>
    <t>FURUZAWA Shinichi</t>
  </si>
  <si>
    <t>古澤　慎一</t>
  </si>
  <si>
    <t>MINATO Nami</t>
  </si>
  <si>
    <t>湊　菜未</t>
  </si>
  <si>
    <t>YAMASHIRO Hideaki</t>
  </si>
  <si>
    <t>山城　秀昭</t>
  </si>
  <si>
    <t>YAMADA Takahisa</t>
  </si>
  <si>
    <t>山田　宜永</t>
  </si>
  <si>
    <t>YOSHIDA Chikako</t>
  </si>
  <si>
    <t>吉田　智佳子</t>
  </si>
  <si>
    <t>生命・食料科学専攻／日本酒学コース</t>
  </si>
  <si>
    <t>3402J</t>
  </si>
  <si>
    <t>Natural Environmental Science Course,
Dept of Environmental Science and Technology</t>
  </si>
  <si>
    <t>環境科学専攻／自然システム科学コース</t>
  </si>
  <si>
    <t>AODA Tadao</t>
  </si>
  <si>
    <t>環境科学専攻／流域環境学コース</t>
  </si>
  <si>
    <t>粟生田　忠雄</t>
  </si>
  <si>
    <t>Laboratory of Catchment Hydrology</t>
  </si>
  <si>
    <t>WHITAKER Andrew Charles</t>
  </si>
  <si>
    <t>流域水文学研究室</t>
  </si>
  <si>
    <t>ウイタカ　アンドリュー　チャールズ</t>
  </si>
  <si>
    <t>OHASHI Shintaroh</t>
  </si>
  <si>
    <t>大橋　慎太郎</t>
  </si>
  <si>
    <t>SAKATA Yasuyo</t>
  </si>
  <si>
    <t>坂田　寧代</t>
  </si>
  <si>
    <t>SUZUKI Tetsuya</t>
  </si>
  <si>
    <t>鈴木　哲也</t>
  </si>
  <si>
    <t>Laboratory of Bioproduction and Machinery</t>
  </si>
  <si>
    <t>HASEGAWA Hideo</t>
  </si>
  <si>
    <t>生物生産機械学研究室</t>
  </si>
  <si>
    <t>長谷川　英夫</t>
  </si>
  <si>
    <t>MIYAZU Susumu</t>
  </si>
  <si>
    <t>宮津　進</t>
  </si>
  <si>
    <t>MURAKAMI Takuhiko</t>
  </si>
  <si>
    <t>村上　拓彦</t>
  </si>
  <si>
    <t xml:space="preserve">Laboratory of Agricultural Water Engineering </t>
  </si>
  <si>
    <t>YOSHIKAWA Natsuki</t>
  </si>
  <si>
    <t>農業水利学研究室</t>
    <rPh sb="0" eb="8">
      <t xml:space="preserve">ノウギョウスイリガクケンキュウシツ </t>
    </rPh>
    <phoneticPr fontId="43"/>
  </si>
  <si>
    <t>吉川　夏樹</t>
  </si>
  <si>
    <t>ABE Harue</t>
  </si>
  <si>
    <t>阿部　晴恵</t>
  </si>
  <si>
    <t>環境科学専攻／社会基盤・建築学コース</t>
  </si>
  <si>
    <t>環境科学専攻／地球科学コース</t>
  </si>
  <si>
    <t>3402W</t>
  </si>
  <si>
    <t>Natural Disaster and Environmental Science Course, Dept of Environmental Science and Technology</t>
  </si>
  <si>
    <t>環境科学専攻／災害環境科学コース</t>
  </si>
  <si>
    <t>GONDA Yutaka</t>
  </si>
  <si>
    <t>環境科学専攻／フィールド科学コース</t>
  </si>
  <si>
    <t>権田  豊</t>
  </si>
  <si>
    <t>SHIBATA Rei</t>
  </si>
  <si>
    <t>柴田  嶺</t>
  </si>
  <si>
    <t>SEKIJIMA Tsuneo</t>
  </si>
  <si>
    <t>関島  恒夫</t>
  </si>
  <si>
    <t>HOMMA Kosuke</t>
  </si>
  <si>
    <t>本間  航介</t>
  </si>
  <si>
    <t>NORISUYE Kazuhiro</t>
  </si>
  <si>
    <t>則末  和宏</t>
  </si>
  <si>
    <t>3404A</t>
  </si>
  <si>
    <t>Molecular and Cellular Medicine</t>
  </si>
  <si>
    <t>Division of Microscopic Anatomy</t>
  </si>
  <si>
    <t>Shinsuke Shibata</t>
  </si>
  <si>
    <t>新潟大学</t>
    <rPh sb="0" eb="2">
      <t>ニイガタ</t>
    </rPh>
    <rPh sb="2" eb="4">
      <t>ダイガク</t>
    </rPh>
    <phoneticPr fontId="43"/>
  </si>
  <si>
    <t>医歯学総合研究科</t>
    <rPh sb="0" eb="3">
      <t>イシガク</t>
    </rPh>
    <rPh sb="3" eb="5">
      <t>ソウゴウ</t>
    </rPh>
    <rPh sb="5" eb="7">
      <t>ケンキュウ</t>
    </rPh>
    <rPh sb="7" eb="8">
      <t>カ</t>
    </rPh>
    <phoneticPr fontId="43"/>
  </si>
  <si>
    <t>分子細胞医学専攻</t>
    <rPh sb="0" eb="2">
      <t>ブンシ</t>
    </rPh>
    <rPh sb="2" eb="4">
      <t>サイボウ</t>
    </rPh>
    <rPh sb="4" eb="6">
      <t>イガク</t>
    </rPh>
    <rPh sb="6" eb="8">
      <t>センコウ</t>
    </rPh>
    <phoneticPr fontId="43"/>
  </si>
  <si>
    <t>顕微解剖学</t>
  </si>
  <si>
    <t>芝田　晋介</t>
  </si>
  <si>
    <t>From February,2022
to 30 April,2023</t>
  </si>
  <si>
    <t>3404B</t>
  </si>
  <si>
    <t>Division of Gastroenterology and Hepatology</t>
  </si>
  <si>
    <t>Shuji Terai</t>
  </si>
  <si>
    <t>消化器内科学</t>
  </si>
  <si>
    <t>寺井　崇二</t>
  </si>
  <si>
    <t>3404C</t>
  </si>
  <si>
    <t>Neuroscience of Disease</t>
  </si>
  <si>
    <t>Hideaki Matsui</t>
  </si>
  <si>
    <t>脳病態解析分野</t>
  </si>
  <si>
    <t>松井　秀彰</t>
  </si>
  <si>
    <t>3404D</t>
  </si>
  <si>
    <t>Biological Functions and Medical Control</t>
  </si>
  <si>
    <t>Division of Neurobiology and Anatomy</t>
  </si>
  <si>
    <t>Hirohide Takebayashi</t>
  </si>
  <si>
    <t>生体機能調節医学専攻</t>
    <rPh sb="0" eb="2">
      <t>セイタイ</t>
    </rPh>
    <rPh sb="2" eb="4">
      <t>キノウ</t>
    </rPh>
    <rPh sb="4" eb="6">
      <t>チョウセツ</t>
    </rPh>
    <rPh sb="6" eb="8">
      <t>イガク</t>
    </rPh>
    <rPh sb="8" eb="10">
      <t>センコウ</t>
    </rPh>
    <phoneticPr fontId="43"/>
  </si>
  <si>
    <t>脳機能形態学</t>
  </si>
  <si>
    <t>竹林　浩秀</t>
  </si>
  <si>
    <t>3404E</t>
  </si>
  <si>
    <t>Department of Physiology</t>
  </si>
  <si>
    <t>Isao Hasegawa</t>
  </si>
  <si>
    <t>神経生理学</t>
  </si>
  <si>
    <t>長谷川　功</t>
  </si>
  <si>
    <t>3404F</t>
  </si>
  <si>
    <t>Division of Developmental Physiology</t>
  </si>
  <si>
    <t>Sayaka Sugiyama</t>
  </si>
  <si>
    <t>発達生理学</t>
  </si>
  <si>
    <t>杉山　清佳</t>
  </si>
  <si>
    <t>3404G</t>
  </si>
  <si>
    <t>Department of Cellular Physiology</t>
  </si>
  <si>
    <t>Tomotake Kanki</t>
  </si>
  <si>
    <t>機能制御学</t>
  </si>
  <si>
    <t>神吉　智丈</t>
  </si>
  <si>
    <t>3404H</t>
  </si>
  <si>
    <t>Department of Hematology, Endocrinology and Metabolism</t>
  </si>
  <si>
    <t>Hirohito Sone</t>
  </si>
  <si>
    <t>血液・内分泌・代謝内科学</t>
    <rPh sb="11" eb="12">
      <t>ガク</t>
    </rPh>
    <phoneticPr fontId="43"/>
  </si>
  <si>
    <t>曽根　博仁</t>
  </si>
  <si>
    <t>3404I</t>
  </si>
  <si>
    <t>Department of Psychiatry</t>
  </si>
  <si>
    <t>Toshiyuki Someya</t>
  </si>
  <si>
    <t>精神医学</t>
  </si>
  <si>
    <t>染矢　俊幸</t>
  </si>
  <si>
    <t>3404J</t>
  </si>
  <si>
    <t>Division of Orthopedic Surgery</t>
  </si>
  <si>
    <t>Hiroyuki Kawashima</t>
  </si>
  <si>
    <t>整形外科学</t>
  </si>
  <si>
    <t>川島　寛之</t>
  </si>
  <si>
    <t>3404K</t>
  </si>
  <si>
    <t>Community Disease Control</t>
  </si>
  <si>
    <t>Department of Bacteriology</t>
  </si>
  <si>
    <t>Sohkichi Matsumoto</t>
  </si>
  <si>
    <t>地域疾病制御医学専攻</t>
    <rPh sb="0" eb="2">
      <t>チイキ</t>
    </rPh>
    <rPh sb="2" eb="4">
      <t>シッペイ</t>
    </rPh>
    <rPh sb="4" eb="6">
      <t>セイギョ</t>
    </rPh>
    <rPh sb="6" eb="8">
      <t>イガク</t>
    </rPh>
    <rPh sb="8" eb="10">
      <t>センコウ</t>
    </rPh>
    <phoneticPr fontId="43"/>
  </si>
  <si>
    <t>細菌学</t>
  </si>
  <si>
    <t>松本　壮吉</t>
  </si>
  <si>
    <t>3404L</t>
  </si>
  <si>
    <t>Division of International Health</t>
  </si>
  <si>
    <t>Saito Reiko</t>
  </si>
  <si>
    <t>国際保健学</t>
  </si>
  <si>
    <t>齋藤　玲子</t>
  </si>
  <si>
    <t>現代社会文化研究科</t>
    <rPh sb="0" eb="2">
      <t>ゲンダイ</t>
    </rPh>
    <rPh sb="2" eb="4">
      <t>シャカイ</t>
    </rPh>
    <rPh sb="4" eb="6">
      <t>ブンカ</t>
    </rPh>
    <rPh sb="6" eb="9">
      <t>ケンキュウカ</t>
    </rPh>
    <phoneticPr fontId="43"/>
  </si>
  <si>
    <t>法政社会専攻/国際社会分野</t>
    <rPh sb="0" eb="2">
      <t>ホウセイ</t>
    </rPh>
    <rPh sb="2" eb="4">
      <t>シャカイ</t>
    </rPh>
    <rPh sb="4" eb="6">
      <t>センコウ</t>
    </rPh>
    <rPh sb="7" eb="9">
      <t>コクサイ</t>
    </rPh>
    <rPh sb="9" eb="11">
      <t>シャカイ</t>
    </rPh>
    <rPh sb="11" eb="13">
      <t>ブンヤ</t>
    </rPh>
    <phoneticPr fontId="43"/>
  </si>
  <si>
    <t>From 23 May to 25 May, 2022</t>
  </si>
  <si>
    <t>神戸情報大学院大学</t>
  </si>
  <si>
    <t>情報技術研究科</t>
  </si>
  <si>
    <t>To be determined later
Likely to take place between 1 March and 31 March. 2023</t>
  </si>
  <si>
    <t>4901A</t>
  </si>
  <si>
    <t>神戸大学</t>
    <rPh sb="0" eb="4">
      <t>コウベダイガク</t>
    </rPh>
    <phoneticPr fontId="43"/>
  </si>
  <si>
    <t>法学研究科</t>
    <rPh sb="0" eb="5">
      <t>ホウガクケンキュウカ</t>
    </rPh>
    <phoneticPr fontId="43"/>
  </si>
  <si>
    <t>End of May 2023.(TBD)</t>
  </si>
  <si>
    <t>神戸大学</t>
    <rPh sb="0" eb="2">
      <t>コウベ</t>
    </rPh>
    <rPh sb="2" eb="4">
      <t>ダイガク</t>
    </rPh>
    <phoneticPr fontId="43"/>
  </si>
  <si>
    <t>国際協力研究科</t>
    <rPh sb="0" eb="7">
      <t>コクサイキョウリョクケンキュウカ</t>
    </rPh>
    <phoneticPr fontId="43"/>
  </si>
  <si>
    <t xml:space="preserve">Master's course:
between March 30  to April 12, 2023 
PhD course:
between January 25 to February 8, 2023  </t>
  </si>
  <si>
    <t>政策研究大学院大学</t>
    <rPh sb="0" eb="9">
      <t>セイサクケンキュウダイガクインダイガク</t>
    </rPh>
    <phoneticPr fontId="43"/>
  </si>
  <si>
    <t>政策研究科</t>
    <rPh sb="0" eb="2">
      <t>セイサク</t>
    </rPh>
    <rPh sb="2" eb="4">
      <t>ケンキュウ</t>
    </rPh>
    <rPh sb="4" eb="5">
      <t>カ</t>
    </rPh>
    <phoneticPr fontId="43"/>
  </si>
  <si>
    <t>From August 1 to Decenber 3, 2021</t>
  </si>
  <si>
    <t>3201C</t>
  </si>
  <si>
    <t xml:space="preserve">Macroeconomic Policy Program (1year)
https://www.grips.ac.jp/en/education/inter_programs/transition/
</t>
  </si>
  <si>
    <t>3201D</t>
  </si>
  <si>
    <t>Macroeconomic Policy Program (2years)
https://www.grips.ac.jp/en/education/inter_programs/transition/</t>
  </si>
  <si>
    <t>3201E</t>
  </si>
  <si>
    <t>GRIPS Global Governance Program (G-cube)
https://www.grips.ac.jp/en/education/phd_programs/g-cube/
https://www.grips.ac.jp/g-cube/en/</t>
  </si>
  <si>
    <t>From August 1,2021 to January 19, 2022</t>
  </si>
  <si>
    <t>3201F</t>
  </si>
  <si>
    <t>Policy Analysis Program
https://www.grips.ac.jp/en/education/phd_programs/analysis/</t>
  </si>
  <si>
    <t>3201G</t>
  </si>
  <si>
    <t>Science, Technology and Innovation Policy Program
https://www.grips.ac.jp/en/education/phd_programs/innovation/
https://gist.grips.ac.jp/en/</t>
  </si>
  <si>
    <t>聖路加国際大学</t>
    <rPh sb="0" eb="3">
      <t>セイロカ</t>
    </rPh>
    <rPh sb="3" eb="5">
      <t>コクサイ</t>
    </rPh>
    <rPh sb="5" eb="7">
      <t>ダイガク</t>
    </rPh>
    <phoneticPr fontId="18"/>
  </si>
  <si>
    <t>公衆衛生学研究科</t>
    <rPh sb="0" eb="2">
      <t>コウシュウ</t>
    </rPh>
    <rPh sb="2" eb="4">
      <t>エイセイ</t>
    </rPh>
    <rPh sb="4" eb="5">
      <t>ガク</t>
    </rPh>
    <rPh sb="5" eb="8">
      <t>ケンキュウカ</t>
    </rPh>
    <phoneticPr fontId="18"/>
  </si>
  <si>
    <t>公衆衛生学専攻</t>
    <rPh sb="0" eb="2">
      <t>コウシュウ</t>
    </rPh>
    <rPh sb="2" eb="4">
      <t>エイセイ</t>
    </rPh>
    <rPh sb="4" eb="5">
      <t>ガク</t>
    </rPh>
    <rPh sb="5" eb="7">
      <t>センコウ</t>
    </rPh>
    <phoneticPr fontId="18"/>
  </si>
  <si>
    <t>May 16 - May 27, 2022</t>
  </si>
  <si>
    <t>8502A</t>
  </si>
  <si>
    <t>Graduate school of Nursing Science</t>
  </si>
  <si>
    <t>Master Course</t>
  </si>
  <si>
    <t>聖路加国際大学</t>
    <rPh sb="0" eb="7">
      <t>セイロカコクサイダイガク</t>
    </rPh>
    <phoneticPr fontId="43"/>
  </si>
  <si>
    <t>看護学研究科</t>
    <rPh sb="0" eb="6">
      <t>カンゴガクケンキュウカ</t>
    </rPh>
    <phoneticPr fontId="43"/>
  </si>
  <si>
    <t>修士課程</t>
    <rPh sb="0" eb="4">
      <t>シュウシカテイ</t>
    </rPh>
    <phoneticPr fontId="43"/>
  </si>
  <si>
    <t>Please contact us.</t>
  </si>
  <si>
    <t>8502B</t>
  </si>
  <si>
    <t>Doctor Course</t>
  </si>
  <si>
    <t>博士後期課程</t>
    <rPh sb="0" eb="2">
      <t>ハカセ</t>
    </rPh>
    <rPh sb="2" eb="4">
      <t>コウキ</t>
    </rPh>
    <rPh sb="4" eb="6">
      <t>カテイ</t>
    </rPh>
    <phoneticPr fontId="43"/>
  </si>
  <si>
    <t>January 5-February 2, 2022</t>
  </si>
  <si>
    <t>4601A</t>
  </si>
  <si>
    <t>Shizuoka University</t>
  </si>
  <si>
    <t>Graduated School of Integrated Science and Technology Department of Science</t>
  </si>
  <si>
    <t>静岡大学</t>
    <rPh sb="0" eb="2">
      <t>シズオカ</t>
    </rPh>
    <rPh sb="2" eb="4">
      <t>ダイガク</t>
    </rPh>
    <phoneticPr fontId="18"/>
  </si>
  <si>
    <t>総合科学技術研究科</t>
  </si>
  <si>
    <t>理学専攻生物科学コース</t>
    <rPh sb="0" eb="2">
      <t>リガク</t>
    </rPh>
    <rPh sb="2" eb="4">
      <t>センコウ</t>
    </rPh>
    <rPh sb="4" eb="6">
      <t>セイブツ</t>
    </rPh>
    <rPh sb="6" eb="8">
      <t>カガク</t>
    </rPh>
    <phoneticPr fontId="18"/>
  </si>
  <si>
    <t>Mid March 2023</t>
  </si>
  <si>
    <t>Rural Hydraulic Engineering</t>
  </si>
  <si>
    <t>Eiji Ichion</t>
  </si>
  <si>
    <t>石川県立大学</t>
    <rPh sb="0" eb="6">
      <t>イシ</t>
    </rPh>
    <phoneticPr fontId="43"/>
  </si>
  <si>
    <t>生物資源環境学研究科</t>
    <rPh sb="0" eb="2">
      <t>セイブツ</t>
    </rPh>
    <rPh sb="2" eb="4">
      <t>シゲン</t>
    </rPh>
    <rPh sb="4" eb="7">
      <t>カンキョウガク</t>
    </rPh>
    <rPh sb="7" eb="10">
      <t>ケンキュウカ</t>
    </rPh>
    <phoneticPr fontId="43"/>
  </si>
  <si>
    <t>環境科学専攻（前期）／自然人間共生科学専攻（後期）</t>
    <rPh sb="0" eb="4">
      <t>カンキョウカガク</t>
    </rPh>
    <rPh sb="4" eb="6">
      <t>センコウ</t>
    </rPh>
    <rPh sb="7" eb="9">
      <t>ゼンキ</t>
    </rPh>
    <rPh sb="11" eb="13">
      <t>シゼン</t>
    </rPh>
    <rPh sb="13" eb="15">
      <t>ニンゲン</t>
    </rPh>
    <rPh sb="15" eb="17">
      <t>キョウセイ</t>
    </rPh>
    <rPh sb="17" eb="19">
      <t>カガク</t>
    </rPh>
    <rPh sb="19" eb="21">
      <t>センコウ</t>
    </rPh>
    <rPh sb="22" eb="24">
      <t>コウキ</t>
    </rPh>
    <phoneticPr fontId="43"/>
  </si>
  <si>
    <t>地域水工学</t>
    <rPh sb="0" eb="2">
      <t>チイキ</t>
    </rPh>
    <rPh sb="2" eb="5">
      <t>スイコウガク</t>
    </rPh>
    <phoneticPr fontId="43"/>
  </si>
  <si>
    <t>一恩英二</t>
    <rPh sb="0" eb="2">
      <t>イチ</t>
    </rPh>
    <rPh sb="2" eb="4">
      <t>エイジ</t>
    </rPh>
    <phoneticPr fontId="43"/>
  </si>
  <si>
    <t>It is undecided. It will be decided in consultation with JICA.</t>
  </si>
  <si>
    <t>Rural Water Environmental Engineering</t>
  </si>
  <si>
    <t>Yoichi Fujihara</t>
  </si>
  <si>
    <t>石川県立大学</t>
    <rPh sb="0" eb="6">
      <t>イシカワケンリツダイガク</t>
    </rPh>
    <phoneticPr fontId="43"/>
  </si>
  <si>
    <t>環境科学専攻</t>
    <rPh sb="0" eb="2">
      <t>カンキョウ</t>
    </rPh>
    <rPh sb="2" eb="4">
      <t>カガク</t>
    </rPh>
    <rPh sb="4" eb="6">
      <t>センコウ</t>
    </rPh>
    <phoneticPr fontId="43"/>
  </si>
  <si>
    <t>地域水環境学</t>
    <rPh sb="0" eb="2">
      <t>チイキ</t>
    </rPh>
    <rPh sb="2" eb="5">
      <t>ミズカンキョウ</t>
    </rPh>
    <rPh sb="5" eb="6">
      <t>ガク</t>
    </rPh>
    <phoneticPr fontId="43"/>
  </si>
  <si>
    <t>藤原洋一</t>
    <rPh sb="0" eb="2">
      <t>フジハラ</t>
    </rPh>
    <rPh sb="2" eb="4">
      <t>ヨウイチ</t>
    </rPh>
    <phoneticPr fontId="43"/>
  </si>
  <si>
    <t>Food Manufacturing Development</t>
  </si>
  <si>
    <t>Takao Nagano</t>
  </si>
  <si>
    <t>食品科学専攻</t>
    <rPh sb="0" eb="2">
      <t>ショクヒン</t>
    </rPh>
    <rPh sb="2" eb="4">
      <t>カガク</t>
    </rPh>
    <rPh sb="4" eb="6">
      <t>センコウ</t>
    </rPh>
    <phoneticPr fontId="43"/>
  </si>
  <si>
    <t>食品製造開発学</t>
    <rPh sb="0" eb="2">
      <t>ショクヒン</t>
    </rPh>
    <rPh sb="2" eb="4">
      <t>セイゾウ</t>
    </rPh>
    <rPh sb="4" eb="7">
      <t>カイハツガク</t>
    </rPh>
    <phoneticPr fontId="43"/>
  </si>
  <si>
    <t>長野　隆男</t>
    <rPh sb="0" eb="2">
      <t>ナガノ</t>
    </rPh>
    <rPh sb="3" eb="4">
      <t>タカシ</t>
    </rPh>
    <rPh sb="4" eb="5">
      <t>オ</t>
    </rPh>
    <phoneticPr fontId="43"/>
  </si>
  <si>
    <t>Animal Management</t>
  </si>
  <si>
    <t>Takuji Hirayama</t>
  </si>
  <si>
    <t>石川県立大学</t>
  </si>
  <si>
    <t>生産科学専攻</t>
    <rPh sb="0" eb="2">
      <t>セイサン</t>
    </rPh>
    <rPh sb="2" eb="4">
      <t>カガク</t>
    </rPh>
    <rPh sb="4" eb="6">
      <t>センコウ</t>
    </rPh>
    <phoneticPr fontId="43"/>
  </si>
  <si>
    <t>動物管理学</t>
    <rPh sb="0" eb="2">
      <t>ドウブツ</t>
    </rPh>
    <rPh sb="2" eb="4">
      <t>カンリ</t>
    </rPh>
    <rPh sb="4" eb="5">
      <t>ガク</t>
    </rPh>
    <phoneticPr fontId="43"/>
  </si>
  <si>
    <t>平山琢二</t>
    <rPh sb="0" eb="2">
      <t xml:space="preserve">ヒラヤマ </t>
    </rPh>
    <rPh sb="2" eb="3">
      <t xml:space="preserve">タク </t>
    </rPh>
    <rPh sb="3" eb="4">
      <t xml:space="preserve">ニ </t>
    </rPh>
    <phoneticPr fontId="43"/>
  </si>
  <si>
    <t>Division of Environmental Horticulture</t>
  </si>
  <si>
    <t>千葉大学</t>
    <rPh sb="0" eb="2">
      <t>チバ</t>
    </rPh>
    <rPh sb="2" eb="4">
      <t>ダイガク</t>
    </rPh>
    <phoneticPr fontId="43"/>
  </si>
  <si>
    <t>園芸学研究科</t>
    <rPh sb="0" eb="2">
      <t>エンゲイ</t>
    </rPh>
    <rPh sb="2" eb="3">
      <t>ガク</t>
    </rPh>
    <rPh sb="3" eb="6">
      <t>ケンキュウカ</t>
    </rPh>
    <phoneticPr fontId="43"/>
  </si>
  <si>
    <t>環境園芸学専攻</t>
    <rPh sb="0" eb="2">
      <t>カンキョウ</t>
    </rPh>
    <rPh sb="2" eb="4">
      <t>エンゲイ</t>
    </rPh>
    <rPh sb="4" eb="5">
      <t>ガク</t>
    </rPh>
    <rPh sb="5" eb="7">
      <t>センコウ</t>
    </rPh>
    <phoneticPr fontId="43"/>
  </si>
  <si>
    <t>From 15 June to 17 June,2022</t>
  </si>
  <si>
    <t>22 April,2022</t>
  </si>
  <si>
    <t>早稲田大学</t>
  </si>
  <si>
    <t>経済学研究科</t>
  </si>
  <si>
    <t>経済学コース
国際政治経済学コース</t>
  </si>
  <si>
    <t>MA
From 17 February to 24 February,2023
PhD
From 17 March to 24 March,2023</t>
  </si>
  <si>
    <t>2302A</t>
  </si>
  <si>
    <t>Graduate School of Commerce</t>
  </si>
  <si>
    <t>Commerce</t>
  </si>
  <si>
    <t>商学研究科</t>
  </si>
  <si>
    <t>商学専攻</t>
  </si>
  <si>
    <t>2022/11/10～2022/11/17</t>
  </si>
  <si>
    <t>経営管理研究科</t>
  </si>
  <si>
    <t>全日制グローバル</t>
  </si>
  <si>
    <t>English-taught Research Fields
https://www.waseda.jp/fsss/gsss/en/applicants/research-areas/</t>
  </si>
  <si>
    <t>社会科学研究科</t>
  </si>
  <si>
    <t>地球社会論専攻
政策科学論専攻</t>
  </si>
  <si>
    <t>TBD
Roughly from Mid-May to Mid June, but if JICA asks earlier processing, it can be set in April.</t>
  </si>
  <si>
    <t>Deadline: April 15, 2022</t>
  </si>
  <si>
    <t>情報生産システム研究科</t>
    <rPh sb="0" eb="4">
      <t>ジョウホウセイサン</t>
    </rPh>
    <rPh sb="8" eb="11">
      <t>ケンキュウカ</t>
    </rPh>
    <phoneticPr fontId="43"/>
  </si>
  <si>
    <t>情報生産システム工学専攻</t>
    <rPh sb="0" eb="4">
      <t>ジョウホウセイサン</t>
    </rPh>
    <rPh sb="8" eb="10">
      <t>コウガク</t>
    </rPh>
    <rPh sb="10" eb="12">
      <t>センコウ</t>
    </rPh>
    <phoneticPr fontId="43"/>
  </si>
  <si>
    <t>From 10 April to 28 April, 2023</t>
  </si>
  <si>
    <t>International Studies</t>
  </si>
  <si>
    <t>アジア太平洋研究科</t>
  </si>
  <si>
    <t>国際関係学専攻</t>
  </si>
  <si>
    <t xml:space="preserve">To be determined
Usually from late March to early April </t>
  </si>
  <si>
    <t>2307A</t>
  </si>
  <si>
    <t>Graduate School of Political Science</t>
  </si>
  <si>
    <t>Political Science Major / Political Science Course</t>
  </si>
  <si>
    <t>政治学研究科</t>
    <rPh sb="0" eb="6">
      <t>セイジガクケンキュウカ</t>
    </rPh>
    <phoneticPr fontId="43"/>
  </si>
  <si>
    <t>政治学専攻政治学コース</t>
    <rPh sb="0" eb="3">
      <t>セイジガク</t>
    </rPh>
    <rPh sb="3" eb="5">
      <t>センコウ</t>
    </rPh>
    <rPh sb="5" eb="8">
      <t>セイジガク</t>
    </rPh>
    <phoneticPr fontId="18"/>
  </si>
  <si>
    <t>基幹理工学研究科</t>
    <rPh sb="0" eb="8">
      <t>キカンリコウガクケンキュウカ</t>
    </rPh>
    <phoneticPr fontId="43"/>
  </si>
  <si>
    <t>情報理工・情報通信専攻</t>
  </si>
  <si>
    <t>https://www.waseda.jp/fsci/admissions_gs/</t>
  </si>
  <si>
    <t>TBA (Usually mid March to early April)</t>
  </si>
  <si>
    <t>足利大学</t>
    <rPh sb="0" eb="2">
      <t>アシカガ</t>
    </rPh>
    <rPh sb="2" eb="4">
      <t>ダイガク</t>
    </rPh>
    <phoneticPr fontId="43"/>
  </si>
  <si>
    <t>帯広畜産大学</t>
    <rPh sb="0" eb="6">
      <t>オビヒロチクサンダイガク</t>
    </rPh>
    <phoneticPr fontId="18"/>
  </si>
  <si>
    <t>畜産学研究科</t>
    <rPh sb="0" eb="3">
      <t>チクサンガク</t>
    </rPh>
    <rPh sb="3" eb="6">
      <t>ケンキュウカ</t>
    </rPh>
    <phoneticPr fontId="18"/>
  </si>
  <si>
    <t>畜産科学専攻</t>
    <rPh sb="0" eb="2">
      <t>チクサン</t>
    </rPh>
    <rPh sb="2" eb="4">
      <t>カガク</t>
    </rPh>
    <rPh sb="4" eb="6">
      <t>センコウ</t>
    </rPh>
    <phoneticPr fontId="18"/>
  </si>
  <si>
    <t>入学審査時に決定
Determined at the time of admission screening</t>
    <rPh sb="0" eb="2">
      <t>ニュウガク</t>
    </rPh>
    <rPh sb="2" eb="4">
      <t>シンサ</t>
    </rPh>
    <phoneticPr fontId="18"/>
  </si>
  <si>
    <t>出願期間
2023年3月1日～4月28日
From 1 March to 28 April, 2023</t>
  </si>
  <si>
    <t>該当しない
N/A</t>
    <rPh sb="0" eb="2">
      <t>ガイトウ</t>
    </rPh>
    <phoneticPr fontId="18"/>
  </si>
  <si>
    <t>0201B</t>
  </si>
  <si>
    <t>Veterinary Science</t>
  </si>
  <si>
    <t>獣医学専攻</t>
    <rPh sb="0" eb="3">
      <t>ジュウイガク</t>
    </rPh>
    <rPh sb="3" eb="5">
      <t>センコウ</t>
    </rPh>
    <phoneticPr fontId="18"/>
  </si>
  <si>
    <t>大阪大学</t>
  </si>
  <si>
    <t>基礎工学研究科</t>
  </si>
  <si>
    <t>物質創成専攻</t>
  </si>
  <si>
    <t>Application information for October 2023 will be uploaded with in August 2022.
https://www.es.osaka-u.ac.jp/en/admission-aid/graduate-admissions/index.html</t>
  </si>
  <si>
    <t>At least four months proir to the enrollment date</t>
  </si>
  <si>
    <t xml:space="preserve">機能創成専攻
</t>
  </si>
  <si>
    <t>システム創成専攻</t>
  </si>
  <si>
    <t>8202A</t>
  </si>
  <si>
    <t>Graduate School of Science</t>
  </si>
  <si>
    <t>Department of Chemistry　　Department of Macromolecular Science　　　　　</t>
  </si>
  <si>
    <t>大阪大学</t>
    <rPh sb="0" eb="4">
      <t>オオサカダイガク</t>
    </rPh>
    <phoneticPr fontId="43"/>
  </si>
  <si>
    <t>理学研究科</t>
    <rPh sb="0" eb="2">
      <t>リガク</t>
    </rPh>
    <rPh sb="2" eb="5">
      <t>ケンキュウカ</t>
    </rPh>
    <phoneticPr fontId="43"/>
  </si>
  <si>
    <t>化学専攻　　　　　　高分子科学専攻</t>
    <rPh sb="0" eb="2">
      <t>カガク</t>
    </rPh>
    <rPh sb="2" eb="4">
      <t>センコウ</t>
    </rPh>
    <rPh sb="10" eb="13">
      <t>コウブンシ</t>
    </rPh>
    <rPh sb="13" eb="15">
      <t>カガク</t>
    </rPh>
    <rPh sb="15" eb="17">
      <t>センコウ</t>
    </rPh>
    <phoneticPr fontId="43"/>
  </si>
  <si>
    <t>From 1 February to 14 February,2023</t>
  </si>
  <si>
    <t>8901A</t>
  </si>
  <si>
    <t>Oita University</t>
  </si>
  <si>
    <t>大分大学</t>
    <rPh sb="0" eb="4">
      <t>オオイタダイガク</t>
    </rPh>
    <phoneticPr fontId="43"/>
  </si>
  <si>
    <t>医学系研究科</t>
    <rPh sb="0" eb="6">
      <t>イガクケイケンキュウカ</t>
    </rPh>
    <phoneticPr fontId="43"/>
  </si>
  <si>
    <t>From 27 June to 1 July,2022</t>
  </si>
  <si>
    <t>長岡技術科学大学</t>
    <rPh sb="0" eb="2">
      <t>ナガオカ</t>
    </rPh>
    <rPh sb="2" eb="8">
      <t>ギジュツカガクダイガク</t>
    </rPh>
    <phoneticPr fontId="43"/>
  </si>
  <si>
    <t>From February to early in April, 2023</t>
  </si>
  <si>
    <t>https://eng.tottori-u.ac.jp/introduction/teachers</t>
  </si>
  <si>
    <t>鳥取大学</t>
    <rPh sb="0" eb="4">
      <t>トットリダイガク</t>
    </rPh>
    <phoneticPr fontId="43"/>
  </si>
  <si>
    <t>持続性社会創生科学研究科</t>
    <rPh sb="0" eb="2">
      <t>ジゾク</t>
    </rPh>
    <rPh sb="2" eb="3">
      <t>セイ</t>
    </rPh>
    <rPh sb="3" eb="5">
      <t>シャカイ</t>
    </rPh>
    <rPh sb="5" eb="7">
      <t>ソウセイ</t>
    </rPh>
    <rPh sb="7" eb="9">
      <t>カガク</t>
    </rPh>
    <rPh sb="9" eb="12">
      <t>ケンキュウカ</t>
    </rPh>
    <phoneticPr fontId="43"/>
  </si>
  <si>
    <t>工学専攻</t>
    <rPh sb="0" eb="4">
      <t>コウガクセンコウ</t>
    </rPh>
    <phoneticPr fontId="43"/>
  </si>
  <si>
    <t>to be decided</t>
  </si>
  <si>
    <t>From 1 March to 17 March,2022</t>
  </si>
  <si>
    <t>Please refer to attached①and②</t>
  </si>
  <si>
    <t>鳥取大学</t>
  </si>
  <si>
    <t>持続性社会創生科学研究科 （農学専攻）</t>
    <rPh sb="14" eb="16">
      <t>ノウガク</t>
    </rPh>
    <phoneticPr fontId="43"/>
  </si>
  <si>
    <t>一般</t>
    <rPh sb="0" eb="2">
      <t>イッパン</t>
    </rPh>
    <phoneticPr fontId="43"/>
  </si>
  <si>
    <t>別紙①②参照</t>
    <rPh sb="0" eb="2">
      <t>ベッシ</t>
    </rPh>
    <rPh sb="4" eb="6">
      <t>サンショウ</t>
    </rPh>
    <phoneticPr fontId="43"/>
  </si>
  <si>
    <t>Undecided</t>
  </si>
  <si>
    <t>From 1 April to 20 April, 2022</t>
  </si>
  <si>
    <t>6105B</t>
  </si>
  <si>
    <t>Special program in bioresource utilization science
of fungus and mushroom/ Master of Agriculture</t>
  </si>
  <si>
    <t>Please refer to attached④</t>
  </si>
  <si>
    <t>菌類きのこ資源利用科学特別
プログラム</t>
  </si>
  <si>
    <t>別紙④参照</t>
    <rPh sb="0" eb="2">
      <t>ベッシ</t>
    </rPh>
    <rPh sb="3" eb="5">
      <t>サンショウ</t>
    </rPh>
    <phoneticPr fontId="43"/>
  </si>
  <si>
    <t>Please refer to attached⑤</t>
  </si>
  <si>
    <t>持続性社会創生科学研究科 （国際乾燥地科学専攻）</t>
  </si>
  <si>
    <t>特別コース</t>
  </si>
  <si>
    <t>別紙⑤参照</t>
    <rPh sb="0" eb="2">
      <t>ベッシ</t>
    </rPh>
    <rPh sb="3" eb="5">
      <t>サンショウ</t>
    </rPh>
    <phoneticPr fontId="43"/>
  </si>
  <si>
    <t>6104A</t>
  </si>
  <si>
    <t>https://eng.tottori-u.ac.jp/english/graduate
Please see
"For Supervisors and their research topics, please see[Faculty]"</t>
  </si>
  <si>
    <t>工学専攻</t>
  </si>
  <si>
    <t>From 1 March to 15 March, 2022</t>
  </si>
  <si>
    <t>6103A</t>
  </si>
  <si>
    <t>http://rendai.muses.tottori-u.ac.jp/english/index.html</t>
  </si>
  <si>
    <t>Bioproduction and Bioenvironmental Sciences
Please refer to attached⑦</t>
  </si>
  <si>
    <t>Please refer to attached⑦</t>
  </si>
  <si>
    <t>鳥取大学</t>
    <rPh sb="0" eb="3">
      <t>トットリダイ</t>
    </rPh>
    <rPh sb="3" eb="4">
      <t>ガク</t>
    </rPh>
    <phoneticPr fontId="18"/>
  </si>
  <si>
    <t>連合農学研究科</t>
    <rPh sb="0" eb="2">
      <t>レンゴウ</t>
    </rPh>
    <rPh sb="2" eb="4">
      <t>ノウガク</t>
    </rPh>
    <rPh sb="4" eb="7">
      <t>ケンキュウカ</t>
    </rPh>
    <phoneticPr fontId="18"/>
  </si>
  <si>
    <t>生産環境科学専攻</t>
    <rPh sb="0" eb="2">
      <t>セイサン</t>
    </rPh>
    <rPh sb="2" eb="4">
      <t>カンキョウ</t>
    </rPh>
    <rPh sb="4" eb="6">
      <t>カガク</t>
    </rPh>
    <rPh sb="6" eb="8">
      <t>センコウ</t>
    </rPh>
    <phoneticPr fontId="18"/>
  </si>
  <si>
    <t>別紙⑦参照</t>
    <rPh sb="0" eb="2">
      <t>ベッシ</t>
    </rPh>
    <rPh sb="3" eb="5">
      <t>サンショウ</t>
    </rPh>
    <phoneticPr fontId="18"/>
  </si>
  <si>
    <t>From 1 June to 31 May, 2023</t>
  </si>
  <si>
    <t>6103B</t>
  </si>
  <si>
    <t>Bioresource and Life Sciences
Please refer to attached⑦</t>
  </si>
  <si>
    <t>生命資源科学専攻</t>
    <rPh sb="0" eb="2">
      <t>セイメイ</t>
    </rPh>
    <rPh sb="2" eb="4">
      <t>シゲン</t>
    </rPh>
    <rPh sb="4" eb="6">
      <t>カガク</t>
    </rPh>
    <rPh sb="6" eb="8">
      <t>センコウ</t>
    </rPh>
    <phoneticPr fontId="18"/>
  </si>
  <si>
    <t>6103C</t>
  </si>
  <si>
    <t>Global Dryland Science
Please refer to attached⑦</t>
  </si>
  <si>
    <t>国際乾燥地科学専攻</t>
    <rPh sb="0" eb="2">
      <t>コクサイ</t>
    </rPh>
    <rPh sb="2" eb="5">
      <t>カンソウチ</t>
    </rPh>
    <rPh sb="5" eb="7">
      <t>カガク</t>
    </rPh>
    <rPh sb="7" eb="9">
      <t>センコウ</t>
    </rPh>
    <phoneticPr fontId="18"/>
  </si>
  <si>
    <t>6101A</t>
  </si>
  <si>
    <t>Joint Graduate School of Veterinary Sciences</t>
  </si>
  <si>
    <t xml:space="preserve">Joint Major of Veterinary Sciences
</t>
  </si>
  <si>
    <t>Please refer to attached⑨</t>
  </si>
  <si>
    <t>鳥取大学</t>
    <rPh sb="0" eb="2">
      <t>トットリ</t>
    </rPh>
    <rPh sb="2" eb="4">
      <t>ダイガク</t>
    </rPh>
    <phoneticPr fontId="43"/>
  </si>
  <si>
    <t>共同獣医学研究科</t>
    <rPh sb="0" eb="2">
      <t>キョウドウ</t>
    </rPh>
    <rPh sb="2" eb="4">
      <t>ジュウイ</t>
    </rPh>
    <rPh sb="4" eb="5">
      <t>ガク</t>
    </rPh>
    <rPh sb="5" eb="7">
      <t>ケンキュウ</t>
    </rPh>
    <rPh sb="7" eb="8">
      <t>カ</t>
    </rPh>
    <phoneticPr fontId="43"/>
  </si>
  <si>
    <t>共同獣医学</t>
    <rPh sb="0" eb="2">
      <t>キョウドウ</t>
    </rPh>
    <rPh sb="2" eb="5">
      <t>ジュウイガク</t>
    </rPh>
    <phoneticPr fontId="43"/>
  </si>
  <si>
    <t>別紙⑨のとおり</t>
    <rPh sb="0" eb="2">
      <t>ベッシ</t>
    </rPh>
    <phoneticPr fontId="43"/>
  </si>
  <si>
    <t>from 19 July to 26 July,2022</t>
  </si>
  <si>
    <t>8601A</t>
  </si>
  <si>
    <t>Teikyo University</t>
  </si>
  <si>
    <t>Division of Integrated Science and Engineering</t>
  </si>
  <si>
    <t>帝京大学</t>
    <rPh sb="0" eb="4">
      <t>テイキョウダイガク</t>
    </rPh>
    <phoneticPr fontId="43"/>
  </si>
  <si>
    <t>総合理工学専攻</t>
    <rPh sb="0" eb="7">
      <t>ソウゴウリコウガクセンコウ</t>
    </rPh>
    <phoneticPr fontId="43"/>
  </si>
  <si>
    <t>未定　TBD</t>
    <rPh sb="0" eb="2">
      <t>ミテイ</t>
    </rPh>
    <phoneticPr fontId="43"/>
  </si>
  <si>
    <t>We accept only regular students.</t>
  </si>
  <si>
    <t>9001A</t>
  </si>
  <si>
    <t>The University of Electro-Communications</t>
  </si>
  <si>
    <t>Graduate School of Informatics and Engineering</t>
  </si>
  <si>
    <t>Joint Doctoral Program for Sustainability Research</t>
  </si>
  <si>
    <t>国立大学法人電気通信大学</t>
    <rPh sb="0" eb="2">
      <t>コクリツ</t>
    </rPh>
    <rPh sb="2" eb="4">
      <t>ダイガク</t>
    </rPh>
    <rPh sb="4" eb="6">
      <t>ホウジン</t>
    </rPh>
    <rPh sb="6" eb="8">
      <t>デンキ</t>
    </rPh>
    <rPh sb="8" eb="10">
      <t>ツウシン</t>
    </rPh>
    <rPh sb="10" eb="12">
      <t>ダイガク</t>
    </rPh>
    <phoneticPr fontId="43"/>
  </si>
  <si>
    <t>大学院情報理工学研究科</t>
  </si>
  <si>
    <t>共同サステイナビリティ研究専攻</t>
  </si>
  <si>
    <t>2022年12月から2023年6月の間に随時受付
Applications are accepted on an as-needed basis between DEC. 2022 and JUN. 2023</t>
    <rPh sb="4" eb="5">
      <t>ネン</t>
    </rPh>
    <rPh sb="7" eb="8">
      <t>ガツ</t>
    </rPh>
    <rPh sb="14" eb="15">
      <t>ネン</t>
    </rPh>
    <rPh sb="16" eb="17">
      <t>ガツ</t>
    </rPh>
    <rPh sb="18" eb="19">
      <t>アイダ</t>
    </rPh>
    <rPh sb="20" eb="22">
      <t>ズイジ</t>
    </rPh>
    <rPh sb="22" eb="24">
      <t>ウケツ</t>
    </rPh>
    <phoneticPr fontId="43"/>
  </si>
  <si>
    <t>Professor Tsugiyuki MASUNAGA 
Professor Hiroshi YAJIMA
Professor Makoto UENO
Professor Tomoyuki KUWABARA
Assistant Professor Reiji FUJIMAKI</t>
  </si>
  <si>
    <t>島根大学</t>
  </si>
  <si>
    <t>環境システム科学専攻(環境共生科学コース)</t>
  </si>
  <si>
    <t>増永二之
矢島　啓
上野　誠
桑原智之
藤巻玲路</t>
  </si>
  <si>
    <t>Around May to June 2023</t>
  </si>
  <si>
    <t>From 31 May to 10 June,2022</t>
  </si>
  <si>
    <t>Associate Professor Kazuhiro Kobayasi
Professor Takahiro SHIOTSUKI
Assistant Professor Takushi HACHIYA
Professor Nobuo KOBAYASHI
Associate Professor Tomoya ESUMI
Professor Kazuhito Akama
Professor Takashi MATSUZAKI
Professor Norikazu INOUE</t>
  </si>
  <si>
    <t>農生命科学専攻(生命科学コース/農林生産学コース)</t>
  </si>
  <si>
    <t>小林和広
塩月孝博
蜂谷卓士
小林伸雄
江角智也
赤間一仁
松崎　貴
井上憲一</t>
  </si>
  <si>
    <t>Professor Toshiaki IRIZUKI
Professor Atsushi KAMEI
Professor Tetsuya SAKAI</t>
  </si>
  <si>
    <t>島根大学</t>
    <rPh sb="0" eb="4">
      <t xml:space="preserve">シマネダイガク </t>
    </rPh>
    <phoneticPr fontId="43"/>
  </si>
  <si>
    <t>自然科学研究科</t>
    <rPh sb="0" eb="4">
      <t xml:space="preserve">シゼンカガク </t>
    </rPh>
    <rPh sb="4" eb="7">
      <t xml:space="preserve">ケンキュウカ </t>
    </rPh>
    <phoneticPr fontId="43"/>
  </si>
  <si>
    <t>英語による地球教育研究特別プログラム</t>
  </si>
  <si>
    <t>入月俊明
亀井淳志
酒井哲弥</t>
    <rPh sb="0" eb="2">
      <t xml:space="preserve">イリツキ </t>
    </rPh>
    <rPh sb="2" eb="4">
      <t xml:space="preserve">トシアキ </t>
    </rPh>
    <rPh sb="5" eb="7">
      <t xml:space="preserve">カメイ </t>
    </rPh>
    <rPh sb="7" eb="8">
      <t xml:space="preserve">アツシ </t>
    </rPh>
    <rPh sb="8" eb="9">
      <t>_x0000__x0000_</t>
    </rPh>
    <rPh sb="10" eb="14">
      <t/>
    </rPh>
    <phoneticPr fontId="43"/>
  </si>
  <si>
    <t>Around April to May 2023</t>
  </si>
  <si>
    <t>From 30 May to 9 June,2022</t>
  </si>
  <si>
    <t>東亜大学大学院</t>
    <rPh sb="0" eb="4">
      <t xml:space="preserve">トウアダイガク </t>
    </rPh>
    <rPh sb="4" eb="7">
      <t xml:space="preserve">ダイガクイン </t>
    </rPh>
    <phoneticPr fontId="2"/>
  </si>
  <si>
    <t>総合学術研究科</t>
    <rPh sb="0" eb="7">
      <t xml:space="preserve">ソウゴウガクジュツケンキュウカ </t>
    </rPh>
    <phoneticPr fontId="2"/>
  </si>
  <si>
    <t>医療科学専攻</t>
    <rPh sb="0" eb="6">
      <t xml:space="preserve">イリョウカガクセンコウ </t>
    </rPh>
    <phoneticPr fontId="2"/>
  </si>
  <si>
    <t>入学審査時に決定
Determined at the time of admission screening</t>
    <rPh sb="0" eb="2">
      <t>ニュウガク</t>
    </rPh>
    <rPh sb="2" eb="4">
      <t>シンサ</t>
    </rPh>
    <phoneticPr fontId="2"/>
  </si>
  <si>
    <t>From 1 March to 31 May,2023</t>
  </si>
  <si>
    <t>東亜大学大学院</t>
  </si>
  <si>
    <t>総合学術研究科</t>
  </si>
  <si>
    <t>デザイン専攻</t>
  </si>
  <si>
    <t>1301A</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</si>
  <si>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</si>
  <si>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ASAKA Takashi, Prof. ASAKAWA Takeshi, Prof. ASOBE Masaki, Prof. IIZUKA Yasuki, Prof. ISHIKAWA Shigeru, Prof. ISOMURA Masao, Prof. ITO Takeru, Prof. INADA Yoshinobu, Prof. INAZU Toshiyuki, Assoc. Prof. INAMORI Mamiko, Prof. IMADA Tsunehisa, Prof. IMAMURA Makoto, Prof. IWAOKA Michio, Prof. IWAMORI Satoru, Prof. UCHIDA Osamu, Assoc. Prof. UTSU Keisuke, Prof. ENDO Masamori, Prof. OHBA Takeshi, Prof. OBA Makoto, Assoc. Prof. OHIGASHI Toshihiro, Prof. OHYAMA Ryu-ichiro, Prof. OKAMURA Yosuke, Prof. OKIMURA Kunio, Prof. OKUYAMA Atsushi, Junior Assoc. Prof. OGURO Hidetoshi, Prof. OZAWA Asae, Prof. OCHIAI Masayuki, Prof. KAI Yoshihiro, Prof. KASAI Tetsurou, Prof. KAJITA Yoshitaka, Assoc. Prof. KATAYAMA Hidekazu, Junior Assoc. Prof. KATO Hideaki, Prof. KANIE Osamu, Assoc. Prof. KANEKO Masaaki, Prof. KAMEYAMA Takanori, Prof. KAWACHI Akiko, Prof. KIKUGAWA Hisao, Prof. KITA Rio, Prof. KITABAYASHI Teruyuki, Prof. KIMURA Hideki, Prof. KIMURA Hiroshi, Prof. KIYOTA Hideo, Prof. KIRIKI Shin, Prof. KUSHIDA Junko, Prof. KUZUMAKI Toru, Prof. KURODA Kagayaki, Assoc. Prof. KURODA Yasuhiro, Assoc. Prof. KUWAHATA Hiroshi, Prof. KOHSAKA Fumiaki, Assoc. Prof. KOGUCHI Shinichi, Prof. KOJIMA Naoya, Prof. KOBAYASHI Kiyoteru, Prof. SAKAI Takaaki, Prof. SAKAGAMI Norimitsu, Prof. SAKAKIBARA Shigeki, Prof. SASAGAWA Noboru, Assoc. Prof. SASAKI Atsumu, Prof. SATO Masashi, Prof. SAMATSU Takashi, Prof. SHI Yan, Prof. SHIMA Akiko, Prof. SHIMIZU Naohiko, Prof. SHIMIZU Yoshiyuki, Prof. SHOW Yoshiyuki, Prof. SHINYASHIKI Naoki, Prof. SUGIYAMA Motohiro, Assoc. Prof. SUZUKI Mio, Assoc. Prof. SUNAMI Yuta, Assoc. Prof. SOGAME Akito, Prof. TAKAO Motoharu, Prof. TAKASHIRI Masayuki, Prof. TAKAHASHI Itaru, Assoc. Prof. TAKAHASHI Shun, Prof. TAKAHARA Taro, Prof. TAKAYAMA Yoshihisa, Prof. TAKEMURA Kentaro, Prof. DATE Shigeyuki, Prof. TAN Xuehou, Prof. CHIBA Masafumi, Prof. TSUCHIYA Kazuyoshi, Prof. TSUCHIYA Morimasa, Prof. TEI Kazuyoku, Prof. TONEGAWA Akira, Prof. TOMITA Koji, Prof. NAKASHIMA Takuo, Assoc. Prof. NAKANO Junta, Junior Assoc. Prof. NARITA Takayoshi, Prof. NISHIJIMA Kyoshi, Junior Assoc. Prof. NOMURA Keisuke, Prof. HASEGAWA Shinya, Prof. HAMAMOTO Kazuhiko, Assoc. Prof. HAYASHI Hirotaka, Prof. HIGUCHI Masashi, Assoc. Prof. FUKUDA Kota, Prof. FUJIKAWA Chiemi, Prof. FUJIMOTO Kuniaki, Prof. FURUYA Yasuo, Prof. WUNDERLICH Wilfried, Prof. HORISAWA Hideyuki, Prof. MAEDA Shuichi, Prof. MATSUSHITA Junichi, Prof. MIKAMI Atsushi, Prof. MIZUKAKI Toshiharu, Prof. MIZUTANI Ryuta, Assoc. Prof. MITSUHASHI Hiroaki, Prof. MIYAZAWA Yasuyuki, Prof. MUNAKA Tatsuji, Prof. MURAYAMA Junichi, Prof. MUROTANI Hiroshi, Prof. MORIYAMA Hiroyuki, Prof. MOROOKA Shigehiro, Prof. YAHARA Mitsutoshi, Prof. YAMAZAKI Toshihiro, Assoc. Prof. YAMADA Gouji, Prof. YAMAMOTO Kenji, Assoc. Prof. YAMAMOTO Takeshi, Prof. YAMAMOTO Yoshio, Prof. YAMAMOTO Yoshiro, Assoc. Prof. YOKOI Takeshi, Junior Assoc. Prof. YOSHINAGA Masashi, Prof. WATANABE Ken, Prof. WATANABE Kenji, Prof. WATANABE Harumi</t>
  </si>
  <si>
    <t>東海大学</t>
  </si>
  <si>
    <t>総合理工学研究科</t>
    <rPh sb="4" eb="5">
      <t>ガク</t>
    </rPh>
    <phoneticPr fontId="43"/>
  </si>
  <si>
    <t>総合理工学専攻/物理・数理科学コース、情報理工学コース、電気・電子コース、生命理工学コース、材料・化学コース、機械・航空宇宙コース、建築・土木コース、海洋理工学コース、地球環境科学コース</t>
    <rPh sb="0" eb="2">
      <t>ソウゴウ</t>
    </rPh>
    <rPh sb="2" eb="5">
      <t>リコウガク</t>
    </rPh>
    <rPh sb="5" eb="7">
      <t>センコウ</t>
    </rPh>
    <rPh sb="8" eb="10">
      <t>ブツリ</t>
    </rPh>
    <rPh sb="11" eb="13">
      <t>スウリ</t>
    </rPh>
    <rPh sb="13" eb="15">
      <t>カガク</t>
    </rPh>
    <rPh sb="19" eb="21">
      <t>ジョウホウ</t>
    </rPh>
    <rPh sb="21" eb="24">
      <t>リコウガク</t>
    </rPh>
    <rPh sb="28" eb="30">
      <t>デンキ</t>
    </rPh>
    <rPh sb="31" eb="33">
      <t>デンシ</t>
    </rPh>
    <rPh sb="37" eb="39">
      <t>セイメイ</t>
    </rPh>
    <rPh sb="39" eb="41">
      <t>リコウ</t>
    </rPh>
    <rPh sb="41" eb="42">
      <t>ガク</t>
    </rPh>
    <rPh sb="46" eb="48">
      <t>ザイリョウ</t>
    </rPh>
    <rPh sb="49" eb="51">
      <t>カガク</t>
    </rPh>
    <rPh sb="55" eb="57">
      <t>キカイ</t>
    </rPh>
    <rPh sb="58" eb="60">
      <t>コウクウ</t>
    </rPh>
    <rPh sb="60" eb="62">
      <t>ウチュウ</t>
    </rPh>
    <rPh sb="66" eb="68">
      <t>ケンチク</t>
    </rPh>
    <rPh sb="69" eb="71">
      <t>ドボク</t>
    </rPh>
    <rPh sb="75" eb="77">
      <t>カイヨウ</t>
    </rPh>
    <rPh sb="77" eb="80">
      <t>リコウガク</t>
    </rPh>
    <rPh sb="84" eb="86">
      <t>チキュウ</t>
    </rPh>
    <rPh sb="86" eb="88">
      <t>カンキョウ</t>
    </rPh>
    <rPh sb="88" eb="90">
      <t>カガク</t>
    </rPh>
    <phoneticPr fontId="43"/>
  </si>
  <si>
    <t>秋山 泰伸 教授、淺香 隆 教授、浅川 毅 教授、遊部 雅生 教授、飯塚 泰樹 教授、石川 滋 教授、磯村 雅夫 教授、伊藤 建 教授、稲田 喜信 教授、稲津 敏行 教授、稲森 真美子 准教授、今田 恒久 教授、今村 誠 教授、岩岡 道夫 教授、岩森 暁 教授、内田 理 教授、宇津 圭祐 准教授、遠藤 雅守 教授、大場 武 教授、大場 真 教授、大東 俊博 准教授、大山 龍一郎 教授、岡村 陽介 教授、沖村 邦雄 教授、奥山 淳 教授、小黒 英俊 講師、小沢 朝江 教授、落合 成行 教授、甲斐 義弘 教授、笠井 哲郎 教授、梶田 佳孝 教授、片山 秀和 准教授、加藤 英晃 講師、蟹江 治 教授、金子 雅明 准教授、亀山 高範 教授、河内 明子 教授、菊川 久夫 教授、喜多 理王 教授、北林 照幸 教授、木村 英樹 教授、木村 啓志 教授、清田 英夫 教授、桐木 紳 教授、櫛田 淳子 教授、葛巻 徹 教授、黒田 輝 教授、黒田 泰弘 准教授、桑畑 周司 准教授、高阪 史明 教授、小口 真一 准教授、小島 直也 教授、小林 清輝 教授、堺 公明 教授、坂上 憲光 教授、榊原 繁樹 教授、笹川 昇 教授、笹木 集夢 准教授、佐藤 正志 教授、佐松 崇史 教授、石 岩 教授、志摩 亜希子 教授、清水 尚彦 教授、清水 賀之 教授、庄 善之 教授、新屋敷 直木 教授、杉山 太宏 教授、鈴木 美緒 准教授、砂見 雄太 准教授、十亀 昭人 准教授、高雄 元晴 教授、高尻 雅之 教授、高橋 達 教授、高橋 俊 准教授、高原 太郎 教授、高山 佳久 教授、竹村 憲太郎 教授、伊達 重之 教授、譚 学厚 教授、千葉 雅史 教授、槌谷 和義 教授、土屋 守正 教授、鄭 和翊 教授、利根川 昭 教授、冨田 恒之 教授、中嶋 卓雄 教授、中野 淳太 准教授、成田 正敬 講師、西嶋 恭司 教授、野村 圭介 講師、長谷川 真也 教授、濱本 和彦 教授、林 博貴 准教授、樋口 昌史 教授、福田 紘大 准教授、藤川 知栄美 教授、藤本 邦昭 教授、古谷 康雄 教授、ブンダリッヒ ビルフリド 教授、堀澤 秀之 教授、前田 秀一 教授、松下 純一 教授、三神 厚 教授、水書 稔治 教授、水谷 隆太 教授、三橋 弘明 准教授、宮沢 靖幸 教授、撫中 達司 教授、村山 純一 教授、室谷 裕志 教授、森山 裕幸 教授、諸岡 繁洋 教授、矢原 充敏 教授、山崎 俊裕 教授、山田 剛治 准教授、山本 憲司 教授、山本 建 准教授、山本 佳男 教授、山本 義郎 教授、横井 健 准教授、吉永 昌史 講師、渡部 憲 教授、渡邉 研司 教授、渡辺 晴美 教授</t>
    <rPh sb="6" eb="8">
      <t>キョウジュ</t>
    </rPh>
    <rPh sb="14" eb="16">
      <t>キョウジュ</t>
    </rPh>
    <rPh sb="22" eb="24">
      <t>キョウジュ</t>
    </rPh>
    <rPh sb="31" eb="33">
      <t>キョウジュ</t>
    </rPh>
    <rPh sb="40" eb="42">
      <t>キョウジュ</t>
    </rPh>
    <rPh sb="48" eb="50">
      <t>キョウジュ</t>
    </rPh>
    <rPh sb="57" eb="59">
      <t>キョウジュ</t>
    </rPh>
    <rPh sb="65" eb="67">
      <t>キョウジュ</t>
    </rPh>
    <rPh sb="74" eb="76">
      <t>キョウジュ</t>
    </rPh>
    <rPh sb="83" eb="85">
      <t>キョウジュ</t>
    </rPh>
    <rPh sb="103" eb="105">
      <t>キョウジュ</t>
    </rPh>
    <rPh sb="111" eb="113">
      <t>キョウジュ</t>
    </rPh>
    <rPh sb="120" eb="122">
      <t>キョウジュ</t>
    </rPh>
    <rPh sb="128" eb="130">
      <t>キョウジュ</t>
    </rPh>
    <rPh sb="136" eb="138">
      <t>キョウジュ</t>
    </rPh>
    <rPh sb="171" eb="173">
      <t>キョウジュ</t>
    </rPh>
    <rPh sb="180" eb="183">
      <t>ジュンキョウジュ</t>
    </rPh>
    <rPh sb="191" eb="193">
      <t>キョウジュ</t>
    </rPh>
    <rPh sb="200" eb="202">
      <t>キョウジュ</t>
    </rPh>
    <rPh sb="209" eb="211">
      <t>キョウジュ</t>
    </rPh>
    <rPh sb="217" eb="219">
      <t>キョウジュ</t>
    </rPh>
    <rPh sb="226" eb="228">
      <t>コウシ</t>
    </rPh>
    <rPh sb="235" eb="237">
      <t>キョウジュ</t>
    </rPh>
    <rPh sb="244" eb="246">
      <t>キョウジュ</t>
    </rPh>
    <rPh sb="253" eb="255">
      <t>キョウジュ</t>
    </rPh>
    <rPh sb="262" eb="264">
      <t>キョウジュ</t>
    </rPh>
    <rPh sb="271" eb="273">
      <t>キョウジュ</t>
    </rPh>
    <rPh sb="280" eb="283">
      <t>ジュンキョウジュ</t>
    </rPh>
    <rPh sb="290" eb="292">
      <t>コウシ</t>
    </rPh>
    <rPh sb="298" eb="300">
      <t>キョウジュ</t>
    </rPh>
    <rPh sb="307" eb="310">
      <t>ジュンキョウジュ</t>
    </rPh>
    <rPh sb="317" eb="319">
      <t>キョウジュ</t>
    </rPh>
    <rPh sb="326" eb="328">
      <t>キョウジュ</t>
    </rPh>
    <rPh sb="335" eb="337">
      <t>キョウジュ</t>
    </rPh>
    <rPh sb="344" eb="346">
      <t>キョウジュ</t>
    </rPh>
    <rPh sb="353" eb="355">
      <t>キョウジュ</t>
    </rPh>
    <rPh sb="362" eb="364">
      <t>キョウジュ</t>
    </rPh>
    <rPh sb="371" eb="373">
      <t>キョウジュ</t>
    </rPh>
    <rPh sb="380" eb="382">
      <t>キョウジュ</t>
    </rPh>
    <rPh sb="388" eb="390">
      <t>キョウジュ</t>
    </rPh>
    <rPh sb="397" eb="399">
      <t>キョウジュ</t>
    </rPh>
    <rPh sb="405" eb="407">
      <t>キョウジュ</t>
    </rPh>
    <rPh sb="413" eb="415">
      <t>キョウジュ</t>
    </rPh>
    <rPh sb="422" eb="425">
      <t>ジュンキョウジュ</t>
    </rPh>
    <rPh sb="432" eb="435">
      <t>ジュンキョウジュ</t>
    </rPh>
    <rPh sb="442" eb="444">
      <t>キョウジュ</t>
    </rPh>
    <rPh sb="451" eb="454">
      <t>ジュンキョウジュ</t>
    </rPh>
    <rPh sb="461" eb="463">
      <t>キョウジュ</t>
    </rPh>
    <rPh sb="470" eb="472">
      <t>キョウジュ</t>
    </rPh>
    <rPh sb="478" eb="480">
      <t>キョウジュ</t>
    </rPh>
    <rPh sb="487" eb="489">
      <t>キョウジュ</t>
    </rPh>
    <rPh sb="496" eb="498">
      <t>キョウジュ</t>
    </rPh>
    <rPh sb="504" eb="506">
      <t>キョウジュ</t>
    </rPh>
    <rPh sb="513" eb="516">
      <t>ジュンキョウジュ</t>
    </rPh>
    <rPh sb="523" eb="525">
      <t>キョウジュ</t>
    </rPh>
    <rPh sb="532" eb="534">
      <t>キョウジュ</t>
    </rPh>
    <rPh sb="539" eb="541">
      <t>キョウジュ</t>
    </rPh>
    <rPh sb="549" eb="551">
      <t>キョウジュ</t>
    </rPh>
    <rPh sb="558" eb="560">
      <t>キョウジュ</t>
    </rPh>
    <rPh sb="567" eb="569">
      <t>キョウジュ</t>
    </rPh>
    <rPh sb="575" eb="577">
      <t>キョウジュ</t>
    </rPh>
    <rPh sb="585" eb="587">
      <t>キョウジュ</t>
    </rPh>
    <rPh sb="594" eb="596">
      <t>キョウジュ</t>
    </rPh>
    <rPh sb="603" eb="606">
      <t>ジュンキョウジュ</t>
    </rPh>
    <rPh sb="613" eb="616">
      <t>ジュンキョウジュ</t>
    </rPh>
    <rPh sb="623" eb="626">
      <t>ジュンキョウジュ</t>
    </rPh>
    <rPh sb="633" eb="635">
      <t>キョウジュ</t>
    </rPh>
    <rPh sb="642" eb="644">
      <t>キョウジュ</t>
    </rPh>
    <rPh sb="650" eb="652">
      <t>キョウジュ</t>
    </rPh>
    <rPh sb="668" eb="670">
      <t>キョウジュ</t>
    </rPh>
    <rPh sb="677" eb="679">
      <t>キョウジュ</t>
    </rPh>
    <rPh sb="687" eb="689">
      <t>キョウジュ</t>
    </rPh>
    <rPh sb="696" eb="698">
      <t>キョウジュ</t>
    </rPh>
    <rPh sb="704" eb="706">
      <t>キョウジュ</t>
    </rPh>
    <rPh sb="713" eb="715">
      <t>キョウジュ</t>
    </rPh>
    <rPh sb="722" eb="724">
      <t>キョウジュ</t>
    </rPh>
    <rPh sb="731" eb="733">
      <t>キョウジュ</t>
    </rPh>
    <rPh sb="739" eb="741">
      <t>キョウジュ</t>
    </rPh>
    <rPh sb="748" eb="750">
      <t>キョウジュ</t>
    </rPh>
    <rPh sb="757" eb="759">
      <t>キョウジュ</t>
    </rPh>
    <rPh sb="766" eb="768">
      <t>キョウジュ</t>
    </rPh>
    <rPh sb="776" eb="778">
      <t>キョウジュ</t>
    </rPh>
    <rPh sb="785" eb="787">
      <t>コウシ</t>
    </rPh>
    <rPh sb="794" eb="796">
      <t>キョウジュ</t>
    </rPh>
    <rPh sb="803" eb="805">
      <t>コウシ</t>
    </rPh>
    <rPh sb="813" eb="815">
      <t>キョウジュ</t>
    </rPh>
    <rPh sb="822" eb="824">
      <t>キョウジュ</t>
    </rPh>
    <rPh sb="830" eb="833">
      <t>ジュンキョウジュ</t>
    </rPh>
    <rPh sb="840" eb="842">
      <t>キョウジュ</t>
    </rPh>
    <rPh sb="849" eb="852">
      <t>ジュンキョウジュ</t>
    </rPh>
    <rPh sb="860" eb="862">
      <t>キョウジュ</t>
    </rPh>
    <rPh sb="869" eb="871">
      <t>キョウジュ</t>
    </rPh>
    <rPh sb="878" eb="880">
      <t>キョウジュ</t>
    </rPh>
    <rPh sb="894" eb="896">
      <t>キョウジュ</t>
    </rPh>
    <rPh sb="903" eb="905">
      <t>キョウジュ</t>
    </rPh>
    <rPh sb="912" eb="914">
      <t>キョウジュ</t>
    </rPh>
    <rPh sb="921" eb="923">
      <t>キョウジュ</t>
    </rPh>
    <rPh sb="929" eb="931">
      <t>キョウジュ</t>
    </rPh>
    <rPh sb="938" eb="940">
      <t>キョウジュ</t>
    </rPh>
    <rPh sb="947" eb="949">
      <t>キョウジュ</t>
    </rPh>
    <rPh sb="956" eb="959">
      <t>ジュンキョウジュ</t>
    </rPh>
    <rPh sb="966" eb="968">
      <t>キョウジュ</t>
    </rPh>
    <rPh sb="975" eb="977">
      <t>キョウジュ</t>
    </rPh>
    <rPh sb="984" eb="986">
      <t>キョウジュ</t>
    </rPh>
    <rPh sb="993" eb="995">
      <t>キョウジュ</t>
    </rPh>
    <rPh sb="1002" eb="1004">
      <t>キョウジュ</t>
    </rPh>
    <rPh sb="1011" eb="1013">
      <t>キョウジュ</t>
    </rPh>
    <rPh sb="1020" eb="1022">
      <t>キョウジュ</t>
    </rPh>
    <rPh sb="1029" eb="1031">
      <t>キョウジュ</t>
    </rPh>
    <rPh sb="1038" eb="1041">
      <t>ジュンキョウジュ</t>
    </rPh>
    <rPh sb="1048" eb="1050">
      <t>キョウジュ</t>
    </rPh>
    <rPh sb="1056" eb="1059">
      <t>ジュンキョウジュ</t>
    </rPh>
    <rPh sb="1066" eb="1068">
      <t>キョウジュ</t>
    </rPh>
    <rPh sb="1075" eb="1077">
      <t>キョウジュ</t>
    </rPh>
    <rPh sb="1083" eb="1086">
      <t>ジュンキョウジュ</t>
    </rPh>
    <rPh sb="1093" eb="1095">
      <t>コウシ</t>
    </rPh>
    <rPh sb="1101" eb="1103">
      <t>キョウジュ</t>
    </rPh>
    <rPh sb="1110" eb="1112">
      <t>キョウジュ</t>
    </rPh>
    <rPh sb="1119" eb="1121">
      <t>キョウジュ</t>
    </rPh>
    <phoneticPr fontId="43"/>
  </si>
  <si>
    <t>March 2023（To be determined）</t>
  </si>
  <si>
    <t>April 2022</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</si>
  <si>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KOBAYASHI Kiyoteru, Prof. SHIBUYA Takehisa, Prof. SHOW Yoshiyuki, Assoc. Prof. SHIN Sanggyu, Assoc. Prof. SOMEYA Hiroshi, Prof. TAKAO Motoharu, Assoc. Prof. TAKESHITA Shu, Prof. TAKEMURA Kentaro, Prof. TAN Xuehou, Prof. CHO Kohei, Prof. TORATANI Mitsuhiro, Prof. NAKAJIMA Takashi Y, Prof. FUJIKAWA Chiemi, Prof. MAEDA Shuichi, Prof. MAKINO Hironori, Assoc. Prof. MIZUTANI Kenji, Prof. MURANO Kimitoshi, Assoc. Prof. MURAMATSU Satoshi, Prof. MUROTANI Hiroshi</t>
  </si>
  <si>
    <t>電気電子工学専攻</t>
  </si>
  <si>
    <t>浅川 毅 教授、遊部 雅生 教授、石丸 将愛 講師、磯村 雅夫 教授、稲垣 克彦 教授、稲葉 毅 教授、稲森 真美子 准教授、内田 理 教授、大口 英樹 准教授、大山 龍一郎 教授、沖村 邦雄 教授、尾関 智子 教授、金子 哲也 講師、木村 英樹 教授、黒田 輝 教授、桑畑 周司 准教授、小林 清輝 教授、渋谷 猛久 教授、庄 善之 教授、慎 祥揆 准教授、染谷 博司 准教授、高雄 元晴 教授、竹下 秀 准教授、竹村 憲太郎 教授、譚 学厚 教授、長 幸平 教授、虎谷 充浩 教授、中島 孝 教授、藤川 知栄美 教授、前田 秀一 教授、牧野 浩典 教授、水谷 賢史 准教授、村野 公俊 教授、村松 聡 准教授、室谷 裕志 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8">
      <t>キョウジュ</t>
    </rPh>
    <rPh sb="115" eb="117">
      <t>コウシ</t>
    </rPh>
    <rPh sb="124" eb="126">
      <t>キョウジュ</t>
    </rPh>
    <rPh sb="132" eb="134">
      <t>キョウジュ</t>
    </rPh>
    <rPh sb="141" eb="144">
      <t>ジュンキョウジュ</t>
    </rPh>
    <rPh sb="151" eb="153">
      <t>キョウジュ</t>
    </rPh>
    <rPh sb="160" eb="162">
      <t>キョウジュ</t>
    </rPh>
    <rPh sb="168" eb="170">
      <t>キョウジュ</t>
    </rPh>
    <rPh sb="176" eb="179">
      <t>ジュンキョウジュ</t>
    </rPh>
    <rPh sb="186" eb="189">
      <t>ジュンキョウジュ</t>
    </rPh>
    <rPh sb="196" eb="198">
      <t>キョウジュ</t>
    </rPh>
    <rPh sb="204" eb="207">
      <t>ジュンキョウジュ</t>
    </rPh>
    <rPh sb="215" eb="217">
      <t>キョウジュ</t>
    </rPh>
    <rPh sb="223" eb="225">
      <t>キョウジュ</t>
    </rPh>
    <rPh sb="231" eb="233">
      <t>キョウジュ</t>
    </rPh>
    <rPh sb="240" eb="242">
      <t>キョウジュ</t>
    </rPh>
    <rPh sb="248" eb="250">
      <t>キョウジュ</t>
    </rPh>
    <rPh sb="258" eb="260">
      <t>キョウジュ</t>
    </rPh>
    <rPh sb="267" eb="269">
      <t>キョウジュ</t>
    </rPh>
    <rPh sb="276" eb="278">
      <t>キョウジュ</t>
    </rPh>
    <rPh sb="285" eb="288">
      <t>ジュンキョウジュ</t>
    </rPh>
    <rPh sb="295" eb="297">
      <t>キョウジュ</t>
    </rPh>
    <rPh sb="303" eb="306">
      <t>ジュンキョウジュ</t>
    </rPh>
    <rPh sb="313" eb="315">
      <t>キョウジュ</t>
    </rPh>
    <phoneticPr fontId="43"/>
  </si>
  <si>
    <t>Prof. KANIE Osamu, Prof. MIYAZAWA Yasuyuki</t>
  </si>
  <si>
    <t>応用理化学専攻（生命化学領域、金属材料工学領域）</t>
    <rPh sb="8" eb="10">
      <t>セイメイ</t>
    </rPh>
    <rPh sb="10" eb="12">
      <t>カガク</t>
    </rPh>
    <rPh sb="12" eb="14">
      <t>リョウイキ</t>
    </rPh>
    <rPh sb="15" eb="17">
      <t>キンゾク</t>
    </rPh>
    <rPh sb="17" eb="19">
      <t>ザイリョウ</t>
    </rPh>
    <rPh sb="19" eb="21">
      <t>コウガク</t>
    </rPh>
    <rPh sb="21" eb="23">
      <t>リョウイキ</t>
    </rPh>
    <phoneticPr fontId="43"/>
  </si>
  <si>
    <t>蟹江 治 教授、宮沢 靖幸 教授</t>
    <rPh sb="5" eb="7">
      <t>キョウジュ</t>
    </rPh>
    <rPh sb="14" eb="16">
      <t>キョウジュ</t>
    </rPh>
    <phoneticPr fontId="43"/>
  </si>
  <si>
    <t>Prof. IWASAKI katsuya, Prof. OZAWA Asae, Prof. KASAI Tetsurou, Prof. KAJITA Yoshitaka, Assoc. Prof. KOCHI Kazuyasu, Assoc. Prof. GOTO Jun, Prof. SUGIYAMA Motohiro, Assoc. Prof. SUZUKI Mio, Assoc. Prof. SOGAME Akito, Prof. TAKAHASHI Itaru, Prof. DATE Shigeyuki, Assoc. Prof. TERADA Kazumi, Assoc. Prof. NAKANO Junta, Assistant Prof. NOGUCHI Naoto, Junior Assoc. Prof. NOMURA Keisuke, Assistant Prof. FUJIWARA Kakuta, Prof. MIKAMI Atsushi, Prof. MOROOKA Shigehiro, Prof. YAMAZAKI Toshihiro, Prof. YAMAMOTO Kenji, Assoc. Prof. YOKOI Takeshi, Prof. WATANABE Ken, Prof. WATANABE Kenji</t>
  </si>
  <si>
    <t>建築土木工学専攻</t>
  </si>
  <si>
    <t>岩崎 克也 教授、小沢 朝江 教授、笠井 哲郎 教授、梶田 佳孝 教授、河内 一泰 准教授、後藤 純 准教授、杉山 太宏 教授、鈴木 美緒 准教授、十亀 昭人 准教授、高橋 達 教授、伊達 重之 教授、寺田 一美 准教授、中野 淳太 准教授、野口 直人 助教、野村 圭介 講師、藤原 覚太 助教、三神 厚 教授、諸岡 繁洋 教授、山崎 俊裕 教授、山本 憲司 教授、横井 健 准教授、渡部 憲 教授、渡邉 研司 教授</t>
    <rPh sb="6" eb="8">
      <t>キョウジュ</t>
    </rPh>
    <rPh sb="15" eb="17">
      <t>キョウジュ</t>
    </rPh>
    <rPh sb="24" eb="26">
      <t>キョウジュ</t>
    </rPh>
    <rPh sb="33" eb="35">
      <t>キョウジュ</t>
    </rPh>
    <rPh sb="42" eb="45">
      <t>ジュンキョウジュ</t>
    </rPh>
    <rPh sb="51" eb="54">
      <t>ジュンキョウジュ</t>
    </rPh>
    <rPh sb="61" eb="63">
      <t>キョウジュ</t>
    </rPh>
    <rPh sb="70" eb="73">
      <t>ジュンキョウジュ</t>
    </rPh>
    <rPh sb="80" eb="83">
      <t>ジュンキョウジュ</t>
    </rPh>
    <rPh sb="89" eb="91">
      <t>キョウジュ</t>
    </rPh>
    <rPh sb="98" eb="100">
      <t>キョウジュ</t>
    </rPh>
    <rPh sb="107" eb="110">
      <t>ジュンキョウジュ</t>
    </rPh>
    <rPh sb="117" eb="120">
      <t>ジュンキョウジュ</t>
    </rPh>
    <rPh sb="127" eb="129">
      <t>ジョキョウ</t>
    </rPh>
    <rPh sb="136" eb="138">
      <t>コウシ</t>
    </rPh>
    <rPh sb="145" eb="147">
      <t>ジョキョウ</t>
    </rPh>
    <rPh sb="153" eb="155">
      <t>キョウジュ</t>
    </rPh>
    <rPh sb="162" eb="164">
      <t>キョウジュ</t>
    </rPh>
    <rPh sb="171" eb="173">
      <t>キョウジュ</t>
    </rPh>
    <rPh sb="180" eb="182">
      <t>キョウジュ</t>
    </rPh>
    <rPh sb="188" eb="191">
      <t>ジュンキョウジュ</t>
    </rPh>
    <rPh sb="197" eb="199">
      <t>キョウジュ</t>
    </rPh>
    <rPh sb="206" eb="208">
      <t>キョウジュ</t>
    </rPh>
    <phoneticPr fontId="43"/>
  </si>
  <si>
    <t>Prof. AZETSU Akihiko, Junior Assoc. Prof. IKEDA Tomoyuki, Prof. INADA Yoshinobu, Prof. IWAMORI Satoru, Assoc. Prof. UCHIDA HELMUT Takahiro, Assoc. Prof. OHTA Takahiro, Prof. OKANAGA Hiroo, Prof. OKUYAMA Atsushi, Prof. OCHIAI Masayuki, Prof. KAI Yoshihiro, Junior Assoc. Prof. KATO Hideaki, Prof. KIMURA Hiroshi, Prof. KUZUU Kazuto, Junior Assoc. Prof. KUBOTA Hiroaki, Prof. SUZUKI Masakazu, Assoc. Prof. SUNAMI Yuta, Assistant Prof. SENGA Mariko, Assoc. Prof. TAKAHASHI Shun, Prof. TANAKA Makoto, Prof. CHIBA Masafumi, Prof. CHEN Zhili, Prof. TSUCHIYA Kazuyoshi, Assistant Prof. TSUCHIYA Hirotarou, Prof. NAKAGAWA Ichiro, Assoc. Prof. NAKASHINO Kyoichi, Junior Assoc. Prof. NARITA Takayoshi, Junior Assoc. Prof. NUMATA Daiju, Prof. HASEGAWA Shinya, Assoc. Prof. HATTORI Yasuhisa, Junior Assoc. Prof. FUKUSHIMA Naoya, Assoc. Prof. FUKUDA Kota, Prof. HORISAWA Hideyuki, Prof. MIZUKAKI Toshiharu, Prof. MIYAKE Wataru, Prof. MORISHITA Tatsuya, Assoc. Prof. MORITA Takakazu, Prof. MORIYAMA Hiroyuki, Assoc. Prof. YAMADA Gouji, Assoc. Prof. YAMAMOTO Takeshi, Prof. YAMAMOTO Yoshio, Junior Assoc. Prof. YOSHINAGA Masashi</t>
  </si>
  <si>
    <t>畔津 昭彦 教授、池田 知行 講師、稲田 喜信 教授、岩森 暁 教授、内田 ヘルムート貴大 准教授、太田 高裕 准教授、岡永 博夫 教授、奥山 淳 教授、落合 成行 教授、甲斐 義弘 教授、加藤 英晃 講師、木村 啓志 教授、葛生 和人 教授、窪田 紘明 講師、鈴木 昌和 教授、砂見 雄太 准教授、千賀 麻利子 助教、高橋 俊 准教授、田中 真 教授、千葉 雅史 教授、陳 之立 教授、槌谷 和義 教授、土屋 寛太朗 助教、那賀川 一郎 教授、中篠 恭一 准教授、成田 正敬 講師、沼田 大樹 講師、長谷川 真也 教授、服部 泰久 准教授、福島 直哉 講師、福田 紘大 准教授、堀澤 秀之 教授、水書 稔治 教授、三宅 亙 教授、森下 達哉 教授、森田 貴和 准教授、森山 裕幸 教授、山田 剛治 准教授、山本 建 准教授、山本 佳男 教授、吉永 昌史 講師</t>
    <rPh sb="6" eb="8">
      <t>キョウジュ</t>
    </rPh>
    <rPh sb="15" eb="17">
      <t>コウシ</t>
    </rPh>
    <rPh sb="24" eb="26">
      <t>キョウジュ</t>
    </rPh>
    <rPh sb="32" eb="34">
      <t>キョウジュ</t>
    </rPh>
    <rPh sb="46" eb="49">
      <t>ジュンキョウジュ</t>
    </rPh>
    <rPh sb="56" eb="59">
      <t>ジュンキョウジュ</t>
    </rPh>
    <rPh sb="66" eb="68">
      <t>キョウジュ</t>
    </rPh>
    <rPh sb="74" eb="76">
      <t>キョウジュ</t>
    </rPh>
    <rPh sb="83" eb="85">
      <t>キョウジュ</t>
    </rPh>
    <rPh sb="92" eb="94">
      <t>キョウジュ</t>
    </rPh>
    <rPh sb="101" eb="103">
      <t>コウシ</t>
    </rPh>
    <rPh sb="110" eb="112">
      <t>キョウジュ</t>
    </rPh>
    <rPh sb="119" eb="121">
      <t>キョウジュ</t>
    </rPh>
    <rPh sb="128" eb="130">
      <t>コウシ</t>
    </rPh>
    <rPh sb="137" eb="139">
      <t>キョウジュ</t>
    </rPh>
    <rPh sb="146" eb="149">
      <t>ジュンキョウジュ</t>
    </rPh>
    <rPh sb="157" eb="159">
      <t>ジョキョウ</t>
    </rPh>
    <rPh sb="165" eb="168">
      <t>ジュンキョウジュ</t>
    </rPh>
    <rPh sb="174" eb="176">
      <t>キョウジュ</t>
    </rPh>
    <rPh sb="183" eb="185">
      <t>キョウジュ</t>
    </rPh>
    <rPh sb="191" eb="193">
      <t>キョウジュ</t>
    </rPh>
    <rPh sb="200" eb="202">
      <t>キョウジュ</t>
    </rPh>
    <rPh sb="210" eb="212">
      <t>ジョキョウ</t>
    </rPh>
    <rPh sb="220" eb="222">
      <t>キョウジュ</t>
    </rPh>
    <rPh sb="229" eb="232">
      <t>ジュンキョウジュ</t>
    </rPh>
    <rPh sb="239" eb="241">
      <t>コウシ</t>
    </rPh>
    <rPh sb="248" eb="250">
      <t>コウシ</t>
    </rPh>
    <rPh sb="258" eb="260">
      <t>キョウジュ</t>
    </rPh>
    <rPh sb="267" eb="270">
      <t>ジュンキョウジュ</t>
    </rPh>
    <rPh sb="277" eb="279">
      <t>コウシ</t>
    </rPh>
    <rPh sb="286" eb="289">
      <t>ジュンキョウジュ</t>
    </rPh>
    <rPh sb="296" eb="298">
      <t>キョウジュ</t>
    </rPh>
    <rPh sb="305" eb="307">
      <t>キョウジュ</t>
    </rPh>
    <rPh sb="313" eb="315">
      <t>キョウジュ</t>
    </rPh>
    <rPh sb="322" eb="324">
      <t>キョウジュ</t>
    </rPh>
    <rPh sb="331" eb="334">
      <t>ジュンキョウジュ</t>
    </rPh>
    <rPh sb="341" eb="343">
      <t>キョウジュ</t>
    </rPh>
    <rPh sb="350" eb="353">
      <t>ジュンキョウジュ</t>
    </rPh>
    <rPh sb="359" eb="362">
      <t>ジュンキョウジュ</t>
    </rPh>
    <rPh sb="369" eb="371">
      <t>キョウジュ</t>
    </rPh>
    <rPh sb="378" eb="380">
      <t>コウシ</t>
    </rPh>
    <phoneticPr fontId="43"/>
  </si>
  <si>
    <t>Master of Public Health in Global Health Course</t>
  </si>
  <si>
    <t>東京医科歯科大学</t>
  </si>
  <si>
    <t>医歯学総合研究科</t>
  </si>
  <si>
    <t>グローバルヘルスリーダー養成コース</t>
  </si>
  <si>
    <t>2201A</t>
  </si>
  <si>
    <t>Tokyo University of Marine Science and Technology</t>
  </si>
  <si>
    <t>Graduate school of Marine Science and Technology</t>
  </si>
  <si>
    <t>東京海洋大学</t>
    <rPh sb="0" eb="2">
      <t>トウキョウ</t>
    </rPh>
    <rPh sb="2" eb="4">
      <t>カイヨウ</t>
    </rPh>
    <rPh sb="4" eb="6">
      <t>ダイガク</t>
    </rPh>
    <phoneticPr fontId="18"/>
  </si>
  <si>
    <t>海洋科学技術研究科</t>
    <rPh sb="0" eb="2">
      <t>カイヨウ</t>
    </rPh>
    <rPh sb="2" eb="4">
      <t>カガク</t>
    </rPh>
    <rPh sb="4" eb="6">
      <t>ギジュツ</t>
    </rPh>
    <rPh sb="6" eb="8">
      <t>ケンキュウ</t>
    </rPh>
    <rPh sb="8" eb="9">
      <t>カ</t>
    </rPh>
    <phoneticPr fontId="18"/>
  </si>
  <si>
    <t>From 19 May to 24 May,2022</t>
  </si>
  <si>
    <r>
      <rPr>
        <sz val="11"/>
        <rFont val="BIZ UDPゴシック"/>
        <family val="3"/>
        <charset val="128"/>
      </rPr>
      <t>未定（2023年4月頃）
To be determined (around April, 2023)</t>
    </r>
    <rPh sb="7" eb="8">
      <t>ネン</t>
    </rPh>
    <rPh sb="9" eb="10">
      <t>ガツ</t>
    </rPh>
    <rPh sb="10" eb="11">
      <t>コロ</t>
    </rPh>
    <phoneticPr fontId="18"/>
  </si>
  <si>
    <t>2101A</t>
  </si>
  <si>
    <t>Tokyo University of Foreign Studies</t>
  </si>
  <si>
    <t>東京外国語大学</t>
    <rPh sb="0" eb="2">
      <t>トウキョウ</t>
    </rPh>
    <rPh sb="2" eb="5">
      <t>ガイコクゴ</t>
    </rPh>
    <rPh sb="5" eb="7">
      <t>ダイガク</t>
    </rPh>
    <phoneticPr fontId="43"/>
  </si>
  <si>
    <t>大学院総合国際学研究科</t>
  </si>
  <si>
    <t>大学院博士後期課程共同サステイナビリティ研究専攻</t>
  </si>
  <si>
    <t>From 18 April to 6 May,2022</t>
  </si>
  <si>
    <t>Name of instructor / lab will be selected by the candidate. Please refer to "Messages for candidates".</t>
  </si>
  <si>
    <t>東京工業大学</t>
    <rPh sb="0" eb="2">
      <t>トウキョウ</t>
    </rPh>
    <rPh sb="2" eb="4">
      <t>コウギョウ</t>
    </rPh>
    <rPh sb="4" eb="6">
      <t>ダイガク</t>
    </rPh>
    <phoneticPr fontId="43"/>
  </si>
  <si>
    <t>工学院</t>
    <rPh sb="0" eb="3">
      <t>コウガクイン</t>
    </rPh>
    <phoneticPr fontId="43"/>
  </si>
  <si>
    <t>システム制御系</t>
    <rPh sb="4" eb="6">
      <t>セイギョ</t>
    </rPh>
    <rPh sb="6" eb="7">
      <t>ケイ</t>
    </rPh>
    <phoneticPr fontId="43"/>
  </si>
  <si>
    <t>受入指導教員・研究室は候補者が事前に本学の指導教員と連絡を取った上で出願を受付けるため現時点では未定。「候補者へのメッセージ・アピールポイント等」欄をご参照下さい。</t>
    <rPh sb="34" eb="36">
      <t>シュツガン</t>
    </rPh>
    <rPh sb="37" eb="38">
      <t>ウ</t>
    </rPh>
    <rPh sb="38" eb="39">
      <t>ツ</t>
    </rPh>
    <rPh sb="43" eb="46">
      <t>ゲンジテン</t>
    </rPh>
    <rPh sb="48" eb="50">
      <t>ミテイ</t>
    </rPh>
    <phoneticPr fontId="43"/>
  </si>
  <si>
    <t xml:space="preserve">該当しない
N/A
</t>
    <rPh sb="0" eb="2">
      <t>ガイトウ</t>
    </rPh>
    <phoneticPr fontId="43"/>
  </si>
  <si>
    <t>From March 1, 2023 to April 3, 2023</t>
  </si>
  <si>
    <t>東京工業大学</t>
  </si>
  <si>
    <t xml:space="preserve">電気電子系
</t>
    <rPh sb="0" eb="2">
      <t>デンキ</t>
    </rPh>
    <rPh sb="2" eb="4">
      <t>デンシ</t>
    </rPh>
    <rPh sb="4" eb="5">
      <t>ケイ</t>
    </rPh>
    <phoneticPr fontId="43"/>
  </si>
  <si>
    <t>情報通信系</t>
    <rPh sb="0" eb="2">
      <t>ジョウホウ</t>
    </rPh>
    <rPh sb="2" eb="4">
      <t>ツウシン</t>
    </rPh>
    <rPh sb="4" eb="5">
      <t>ケイ</t>
    </rPh>
    <phoneticPr fontId="43"/>
  </si>
  <si>
    <t>1902A</t>
  </si>
  <si>
    <t>School of Materials and Chemical Technology</t>
  </si>
  <si>
    <t>Department of Chemical Science and Engineering</t>
  </si>
  <si>
    <t>物質理工学院</t>
  </si>
  <si>
    <t xml:space="preserve">応用化学系
</t>
  </si>
  <si>
    <t>生命理工学院</t>
    <rPh sb="0" eb="5">
      <t>セイメイリコウガク</t>
    </rPh>
    <rPh sb="5" eb="6">
      <t>イン</t>
    </rPh>
    <phoneticPr fontId="43"/>
  </si>
  <si>
    <t xml:space="preserve">生命理工学系
</t>
    <rPh sb="0" eb="6">
      <t>セイメイリコウガクケイ</t>
    </rPh>
    <phoneticPr fontId="43"/>
  </si>
  <si>
    <t>環境・社会理工学院</t>
    <rPh sb="0" eb="2">
      <t>カンキョウ</t>
    </rPh>
    <rPh sb="3" eb="5">
      <t>シャカイ</t>
    </rPh>
    <rPh sb="5" eb="9">
      <t>リコウガクイン</t>
    </rPh>
    <phoneticPr fontId="43"/>
  </si>
  <si>
    <t>建築学系</t>
    <rPh sb="0" eb="4">
      <t>ケンチクガクケイ</t>
    </rPh>
    <phoneticPr fontId="43"/>
  </si>
  <si>
    <t>環境・社会理工学院</t>
  </si>
  <si>
    <t>土木・環境工学系</t>
  </si>
  <si>
    <t>融合理工学系</t>
    <rPh sb="0" eb="4">
      <t>ユウゴウリ</t>
    </rPh>
    <rPh sb="4" eb="6">
      <t xml:space="preserve">ガクケイ </t>
    </rPh>
    <phoneticPr fontId="43"/>
  </si>
  <si>
    <t>1904D</t>
  </si>
  <si>
    <t>Department of Social and Human Sciences</t>
  </si>
  <si>
    <t>環境・社会理工学院</t>
    <rPh sb="0" eb="2">
      <t xml:space="preserve">カンキョウ </t>
    </rPh>
    <rPh sb="3" eb="9">
      <t xml:space="preserve">シャカイリコウガクイン </t>
    </rPh>
    <phoneticPr fontId="43"/>
  </si>
  <si>
    <t>社会・人間科学系
社会・人間科学コース</t>
    <rPh sb="0" eb="2">
      <t xml:space="preserve">シャカイ </t>
    </rPh>
    <rPh sb="3" eb="8">
      <t xml:space="preserve">ニンゲンカガクケイ </t>
    </rPh>
    <rPh sb="9" eb="11">
      <t>シャ</t>
    </rPh>
    <rPh sb="12" eb="16">
      <t xml:space="preserve">ニンゲンカガク </t>
    </rPh>
    <phoneticPr fontId="43"/>
  </si>
  <si>
    <t>東京国際大学</t>
    <rPh sb="0" eb="2">
      <t>トウキョウ</t>
    </rPh>
    <rPh sb="2" eb="4">
      <t>コクサイ</t>
    </rPh>
    <rPh sb="4" eb="6">
      <t>ダイガク</t>
    </rPh>
    <phoneticPr fontId="43"/>
  </si>
  <si>
    <t>経済学研究科</t>
    <rPh sb="0" eb="2">
      <t>ケイザイ</t>
    </rPh>
    <rPh sb="2" eb="3">
      <t>ガク</t>
    </rPh>
    <rPh sb="3" eb="6">
      <t>ケンキュウカ</t>
    </rPh>
    <phoneticPr fontId="43"/>
  </si>
  <si>
    <t>経済学専攻</t>
    <rPh sb="0" eb="2">
      <t>ケイザイ</t>
    </rPh>
    <rPh sb="2" eb="3">
      <t>ガク</t>
    </rPh>
    <rPh sb="3" eb="5">
      <t>センコウ</t>
    </rPh>
    <phoneticPr fontId="43"/>
  </si>
  <si>
    <t>From 29 March to 12 April, 2023</t>
  </si>
  <si>
    <t>商学研究科</t>
    <rPh sb="0" eb="2">
      <t>ショウガク</t>
    </rPh>
    <rPh sb="2" eb="5">
      <t>ケンキュウカ</t>
    </rPh>
    <phoneticPr fontId="43"/>
  </si>
  <si>
    <t>商学専攻イングリッシュ・トラック</t>
    <rPh sb="0" eb="2">
      <t>ショウガク</t>
    </rPh>
    <rPh sb="2" eb="4">
      <t>センコウ</t>
    </rPh>
    <phoneticPr fontId="43"/>
  </si>
  <si>
    <t>商学専攻イングリッシュ・トラック(博士課程5年制）</t>
    <rPh sb="0" eb="2">
      <t>ショウガク</t>
    </rPh>
    <rPh sb="2" eb="4">
      <t>センコウ</t>
    </rPh>
    <rPh sb="17" eb="19">
      <t>ハカセ</t>
    </rPh>
    <rPh sb="19" eb="21">
      <t>カテイ</t>
    </rPh>
    <rPh sb="22" eb="24">
      <t>ネンセイ</t>
    </rPh>
    <phoneticPr fontId="43"/>
  </si>
  <si>
    <t>国際関係学専攻イングリッシュ・トラック</t>
    <rPh sb="0" eb="2">
      <t>コクサイ</t>
    </rPh>
    <rPh sb="2" eb="4">
      <t>カンケイ</t>
    </rPh>
    <rPh sb="4" eb="5">
      <t>ガク</t>
    </rPh>
    <rPh sb="5" eb="7">
      <t>センコウ</t>
    </rPh>
    <phoneticPr fontId="43"/>
  </si>
  <si>
    <t>1601A</t>
  </si>
  <si>
    <t>Graduatate School of Public Policy</t>
  </si>
  <si>
    <t xml:space="preserve">Master of Public Policy, International Program (MPP/IP) </t>
  </si>
  <si>
    <t>-</t>
  </si>
  <si>
    <t>東京大学</t>
    <rPh sb="0" eb="2">
      <t>トウキョウ</t>
    </rPh>
    <rPh sb="2" eb="4">
      <t>ダイガク</t>
    </rPh>
    <phoneticPr fontId="18"/>
  </si>
  <si>
    <t>公共政策学教育部</t>
    <rPh sb="0" eb="2">
      <t>コウキョウ</t>
    </rPh>
    <rPh sb="2" eb="4">
      <t>セイサク</t>
    </rPh>
    <rPh sb="4" eb="5">
      <t>ガク</t>
    </rPh>
    <rPh sb="5" eb="8">
      <t>キョウイクブ</t>
    </rPh>
    <phoneticPr fontId="18"/>
  </si>
  <si>
    <t>国際プログラムコース</t>
    <rPh sb="0" eb="2">
      <t>コクサイ</t>
    </rPh>
    <phoneticPr fontId="18"/>
  </si>
  <si>
    <t>From 1 November to 14 December,2022</t>
  </si>
  <si>
    <t>東京大学</t>
    <rPh sb="0" eb="4">
      <t>トウキョウダイガク</t>
    </rPh>
    <phoneticPr fontId="43"/>
  </si>
  <si>
    <t>工学系研究科</t>
    <rPh sb="0" eb="3">
      <t>コウガクケイ</t>
    </rPh>
    <rPh sb="3" eb="6">
      <t>ケンキュウカ</t>
    </rPh>
    <phoneticPr fontId="43"/>
  </si>
  <si>
    <t>社会基盤額専攻</t>
    <rPh sb="0" eb="7">
      <t>シャカイキバンガクセンコウ</t>
    </rPh>
    <phoneticPr fontId="43"/>
  </si>
  <si>
    <t>From 01 September 2022 to 06 April 2023</t>
  </si>
  <si>
    <t>1602B</t>
  </si>
  <si>
    <t>Global 30 Special English Program
(International Bioengineering English Course)</t>
  </si>
  <si>
    <t>バイオエンジニアリング専攻</t>
    <rPh sb="11" eb="13">
      <t>センコウ</t>
    </rPh>
    <phoneticPr fontId="43"/>
  </si>
  <si>
    <t xml:space="preserve">Applicants must register through T-cens between 1st September to 22nd November 2022, and upload required documents by 25 November 2022.
The Dept. of Bioengineering will decide  the shortlisted candidates and request them to send the required application documents via post by 27 January, 2023.
</t>
  </si>
  <si>
    <t>東京大学</t>
  </si>
  <si>
    <t>大学院新領域創成科学研究科</t>
  </si>
  <si>
    <t>環境システム学専攻</t>
  </si>
  <si>
    <t xml:space="preserve">2023年10月入学の外国人研究生の出願期間は未定　Application period for international research students for admission in October 2023 is undecided.
</t>
    <rPh sb="23" eb="25">
      <t>ミテイ</t>
    </rPh>
    <phoneticPr fontId="43"/>
  </si>
  <si>
    <t>From 1 April to 6 May, 2022</t>
  </si>
  <si>
    <t>1.Yoichiro KATO
2.Hiromi NAKANISHI
3.Yasunobu MATSUMOTO
4.Takuya HIROSHIMA
5.Mitsuo YAMAMOTO
6.Toru FUJIWARA
7.Saneyuki KAWABATA
8.Akihiko KAMOSHITA
9.Takeshi SAKURAI
10.Katsuhiro SAITO
11.Naoto KAMATA
12.Toshiaki OWARI</t>
  </si>
  <si>
    <t>東京大学</t>
    <rPh sb="0" eb="2">
      <t>トウキョウ</t>
    </rPh>
    <rPh sb="2" eb="4">
      <t>ダイガク</t>
    </rPh>
    <phoneticPr fontId="19"/>
  </si>
  <si>
    <t>農学生命科学研究科</t>
    <rPh sb="0" eb="2">
      <t>ノウガク</t>
    </rPh>
    <rPh sb="2" eb="4">
      <t>セイメイ</t>
    </rPh>
    <rPh sb="4" eb="6">
      <t>カガク</t>
    </rPh>
    <rPh sb="6" eb="9">
      <t>ケンキュウカ</t>
    </rPh>
    <phoneticPr fontId="19"/>
  </si>
  <si>
    <t>国際農業開発学コース</t>
  </si>
  <si>
    <t>1.加藤洋一郎
2.中西啓仁
3.松本安喜
4.廣嶋卓也
5.山本光夫
6.藤原　徹
7.河鰭実之
8.鴨下顕彦
9.櫻井武司
10.齋藤勝宏
11.鎌田直人
12.尾張敏章</t>
    <rPh sb="2" eb="7">
      <t>カトウヨウイチロウ</t>
    </rPh>
    <rPh sb="10" eb="12">
      <t>ナカニシ</t>
    </rPh>
    <rPh sb="12" eb="13">
      <t>ケイ</t>
    </rPh>
    <rPh sb="13" eb="14">
      <t>ジン</t>
    </rPh>
    <rPh sb="17" eb="19">
      <t>マツモト</t>
    </rPh>
    <rPh sb="19" eb="20">
      <t>ヤス</t>
    </rPh>
    <rPh sb="20" eb="21">
      <t>キ</t>
    </rPh>
    <rPh sb="24" eb="26">
      <t>ヒロシマ</t>
    </rPh>
    <rPh sb="26" eb="28">
      <t>タクヤ</t>
    </rPh>
    <rPh sb="31" eb="33">
      <t>ヤマモト</t>
    </rPh>
    <rPh sb="33" eb="35">
      <t>ミツオ</t>
    </rPh>
    <rPh sb="38" eb="40">
      <t>フジワラ</t>
    </rPh>
    <rPh sb="41" eb="42">
      <t>トオル</t>
    </rPh>
    <rPh sb="45" eb="47">
      <t>カワハタ</t>
    </rPh>
    <rPh sb="47" eb="48">
      <t>ミノル</t>
    </rPh>
    <rPh sb="48" eb="49">
      <t>ユキ</t>
    </rPh>
    <rPh sb="52" eb="54">
      <t>カモシタ</t>
    </rPh>
    <rPh sb="54" eb="55">
      <t>アキラ</t>
    </rPh>
    <rPh sb="55" eb="56">
      <t>ヒコ</t>
    </rPh>
    <rPh sb="59" eb="61">
      <t>サクライ</t>
    </rPh>
    <rPh sb="61" eb="63">
      <t>タケシ</t>
    </rPh>
    <rPh sb="69" eb="70">
      <t>マサル</t>
    </rPh>
    <rPh sb="70" eb="71">
      <t>ヒロシ</t>
    </rPh>
    <rPh sb="75" eb="77">
      <t>カマタ</t>
    </rPh>
    <rPh sb="77" eb="79">
      <t>ナオト</t>
    </rPh>
    <rPh sb="83" eb="85">
      <t>オワリ</t>
    </rPh>
    <rPh sb="85" eb="87">
      <t>トシアキラ</t>
    </rPh>
    <phoneticPr fontId="19"/>
  </si>
  <si>
    <t>該当しない
N/A</t>
    <rPh sb="0" eb="2">
      <t>ガイトウ</t>
    </rPh>
    <phoneticPr fontId="19"/>
  </si>
  <si>
    <t>From 26 October, 2021 to 16 February, 2022</t>
  </si>
  <si>
    <t>1604B</t>
  </si>
  <si>
    <t>Yoichiro KATO</t>
  </si>
  <si>
    <t>農学国際専攻</t>
    <rPh sb="0" eb="6">
      <t>ノウガクコクサイセンコウ</t>
    </rPh>
    <phoneticPr fontId="19"/>
  </si>
  <si>
    <t>加藤洋一郎</t>
  </si>
  <si>
    <t>from 11 April to 15 April,2022</t>
  </si>
  <si>
    <t>1604C</t>
  </si>
  <si>
    <t>Hiromi NAKANISHI</t>
  </si>
  <si>
    <t>中西啓仁</t>
  </si>
  <si>
    <t xml:space="preserve">Yasunobu MATSUMOTO
</t>
  </si>
  <si>
    <t>松本安喜</t>
  </si>
  <si>
    <t>1604E</t>
  </si>
  <si>
    <t>Takuya HIROSHIMA</t>
  </si>
  <si>
    <t>廣嶋卓也</t>
  </si>
  <si>
    <t>Mitsuo YAMAMOTO</t>
  </si>
  <si>
    <t>山本光夫</t>
  </si>
  <si>
    <t>Laboratory of Rural Development Finance</t>
  </si>
  <si>
    <t>Takeshi Sakurai</t>
  </si>
  <si>
    <t>農業・資源経済学専攻</t>
    <rPh sb="0" eb="2">
      <t>ノウギョウ</t>
    </rPh>
    <rPh sb="3" eb="5">
      <t>シゲン</t>
    </rPh>
    <rPh sb="5" eb="8">
      <t>ケイザイガク</t>
    </rPh>
    <rPh sb="8" eb="10">
      <t>センコウ</t>
    </rPh>
    <phoneticPr fontId="19"/>
  </si>
  <si>
    <t>農村開発金融研究室</t>
    <rPh sb="0" eb="2">
      <t>ノウソン</t>
    </rPh>
    <rPh sb="2" eb="4">
      <t>カイハツ</t>
    </rPh>
    <rPh sb="4" eb="6">
      <t>キンユウ</t>
    </rPh>
    <rPh sb="6" eb="9">
      <t>ケンキュウシツ</t>
    </rPh>
    <phoneticPr fontId="19"/>
  </si>
  <si>
    <t>櫻井武司</t>
    <rPh sb="0" eb="2">
      <t>サクライ</t>
    </rPh>
    <rPh sb="2" eb="4">
      <t>タケシ</t>
    </rPh>
    <phoneticPr fontId="19"/>
  </si>
  <si>
    <t>1401A</t>
  </si>
  <si>
    <t xml:space="preserve">Graduate School of Integrative Science and Engineering </t>
  </si>
  <si>
    <t>東京都市大学</t>
    <rPh sb="0" eb="2">
      <t>トウキョウ</t>
    </rPh>
    <rPh sb="2" eb="4">
      <t>トシ</t>
    </rPh>
    <rPh sb="4" eb="6">
      <t>ダイガク</t>
    </rPh>
    <phoneticPr fontId="43"/>
  </si>
  <si>
    <t>総合理工学研究科</t>
    <rPh sb="0" eb="2">
      <t>ソウゴウ</t>
    </rPh>
    <rPh sb="2" eb="5">
      <t>リコウガク</t>
    </rPh>
    <rPh sb="5" eb="8">
      <t>ケンキュウカ</t>
    </rPh>
    <phoneticPr fontId="43"/>
  </si>
  <si>
    <t>Not decided</t>
  </si>
  <si>
    <t>環境情報学研究科</t>
    <rPh sb="0" eb="2">
      <t>カンキョウ</t>
    </rPh>
    <rPh sb="2" eb="4">
      <t>ジョウホウ</t>
    </rPh>
    <rPh sb="4" eb="5">
      <t>ガク</t>
    </rPh>
    <rPh sb="5" eb="8">
      <t>ケンキュウカ</t>
    </rPh>
    <phoneticPr fontId="43"/>
  </si>
  <si>
    <t>東京農業大学</t>
    <rPh sb="0" eb="2">
      <t>トウキョウ</t>
    </rPh>
    <rPh sb="2" eb="4">
      <t>ノウギョウ</t>
    </rPh>
    <rPh sb="4" eb="6">
      <t>ダイガク</t>
    </rPh>
    <phoneticPr fontId="43"/>
  </si>
  <si>
    <t>農学研究科</t>
    <rPh sb="0" eb="2">
      <t>ノウガク</t>
    </rPh>
    <rPh sb="2" eb="5">
      <t>ケンキュウカ</t>
    </rPh>
    <phoneticPr fontId="43"/>
  </si>
  <si>
    <t>From 7 June to 9 June, 2022</t>
  </si>
  <si>
    <t>To July 1st, 2023</t>
  </si>
  <si>
    <t>応用生物科学研究科</t>
    <rPh sb="0" eb="2">
      <t>オウヨウ</t>
    </rPh>
    <rPh sb="2" eb="4">
      <t>セイブツ</t>
    </rPh>
    <rPh sb="4" eb="6">
      <t>カガク</t>
    </rPh>
    <rPh sb="6" eb="9">
      <t>ケンキュウカ</t>
    </rPh>
    <phoneticPr fontId="43"/>
  </si>
  <si>
    <t>生命科学研究科</t>
    <rPh sb="0" eb="2">
      <t>セイメイ</t>
    </rPh>
    <rPh sb="2" eb="4">
      <t>カガク</t>
    </rPh>
    <rPh sb="4" eb="7">
      <t>ケンキュウカ</t>
    </rPh>
    <phoneticPr fontId="43"/>
  </si>
  <si>
    <t>地域環境科学研究科</t>
    <rPh sb="0" eb="2">
      <t>チイキ</t>
    </rPh>
    <rPh sb="2" eb="4">
      <t>カンキョウ</t>
    </rPh>
    <rPh sb="4" eb="6">
      <t>カガク</t>
    </rPh>
    <rPh sb="6" eb="9">
      <t>ケンキュウカ</t>
    </rPh>
    <phoneticPr fontId="43"/>
  </si>
  <si>
    <t>国際食料農業科学研究科</t>
    <rPh sb="0" eb="2">
      <t>コクサイ</t>
    </rPh>
    <rPh sb="2" eb="4">
      <t>ショクリョウ</t>
    </rPh>
    <rPh sb="4" eb="6">
      <t>ノウギョウ</t>
    </rPh>
    <rPh sb="6" eb="8">
      <t>カガク</t>
    </rPh>
    <rPh sb="8" eb="11">
      <t>ケンキュウカ</t>
    </rPh>
    <phoneticPr fontId="43"/>
  </si>
  <si>
    <t>生物産業学研究科</t>
    <rPh sb="0" eb="2">
      <t>セイブツ</t>
    </rPh>
    <rPh sb="2" eb="4">
      <t>サンギョウ</t>
    </rPh>
    <rPh sb="4" eb="5">
      <t>ガク</t>
    </rPh>
    <rPh sb="5" eb="8">
      <t>ケンキュウカ</t>
    </rPh>
    <phoneticPr fontId="43"/>
  </si>
  <si>
    <t>All professors belonging Internatonal Inovative Agricultural Science course</t>
  </si>
  <si>
    <t>東京農工大学</t>
    <rPh sb="0" eb="2">
      <t>トウキョウ</t>
    </rPh>
    <rPh sb="2" eb="4">
      <t>ノウコウ</t>
    </rPh>
    <rPh sb="4" eb="6">
      <t>ダイガク</t>
    </rPh>
    <phoneticPr fontId="18"/>
  </si>
  <si>
    <t>大学院農学府</t>
    <rPh sb="0" eb="3">
      <t>ダイガクイン</t>
    </rPh>
    <rPh sb="3" eb="5">
      <t>ノウガク</t>
    </rPh>
    <rPh sb="5" eb="6">
      <t>フ</t>
    </rPh>
    <phoneticPr fontId="18"/>
  </si>
  <si>
    <t>農学専攻
国際イノベーション農学コース
国際イノベーション農学プログラム
(特別プログラム）</t>
    <rPh sb="0" eb="2">
      <t>ノウガク</t>
    </rPh>
    <rPh sb="2" eb="4">
      <t>センコウ</t>
    </rPh>
    <rPh sb="5" eb="7">
      <t>コクサイ</t>
    </rPh>
    <rPh sb="14" eb="16">
      <t>ノウガク</t>
    </rPh>
    <rPh sb="20" eb="22">
      <t>コクサイ</t>
    </rPh>
    <rPh sb="29" eb="31">
      <t>ノウガク</t>
    </rPh>
    <rPh sb="38" eb="40">
      <t>トクベツ</t>
    </rPh>
    <phoneticPr fontId="18"/>
  </si>
  <si>
    <t>左記コースに所属する全教員の研究室</t>
    <rPh sb="0" eb="2">
      <t>サキ</t>
    </rPh>
    <rPh sb="6" eb="8">
      <t>ショゾク</t>
    </rPh>
    <rPh sb="10" eb="11">
      <t>ゼン</t>
    </rPh>
    <rPh sb="11" eb="13">
      <t>キョウイン</t>
    </rPh>
    <rPh sb="14" eb="17">
      <t>ケンキュウシツ</t>
    </rPh>
    <phoneticPr fontId="18"/>
  </si>
  <si>
    <t>左記コースに所属する教員全員</t>
  </si>
  <si>
    <t>From around March 2022 to  April 2023</t>
  </si>
  <si>
    <t>From 16 December to 14 April, 2023</t>
  </si>
  <si>
    <t>1802A</t>
  </si>
  <si>
    <t>Department of Biological Production Science</t>
  </si>
  <si>
    <t>東京農工大学</t>
    <rPh sb="0" eb="2">
      <t>トウキョウ</t>
    </rPh>
    <rPh sb="2" eb="4">
      <t>ノウコウ</t>
    </rPh>
    <rPh sb="4" eb="6">
      <t>ダイガク</t>
    </rPh>
    <phoneticPr fontId="19"/>
  </si>
  <si>
    <t>連合農学研究科</t>
    <rPh sb="0" eb="2">
      <t>レンゴウ</t>
    </rPh>
    <rPh sb="2" eb="4">
      <t>ノウガク</t>
    </rPh>
    <rPh sb="4" eb="7">
      <t>ケンキュウカ</t>
    </rPh>
    <phoneticPr fontId="19"/>
  </si>
  <si>
    <t xml:space="preserve">生物生産科学専攻
</t>
  </si>
  <si>
    <t>未定
TBD</t>
    <rPh sb="0" eb="2">
      <t>ミテイ</t>
    </rPh>
    <phoneticPr fontId="19"/>
  </si>
  <si>
    <t>From 3 March to 25 April,2022</t>
  </si>
  <si>
    <t>Department of Applied Life Science</t>
  </si>
  <si>
    <t xml:space="preserve">応用生命科学専攻
</t>
    <rPh sb="0" eb="2">
      <t>オウヨウ</t>
    </rPh>
    <rPh sb="2" eb="4">
      <t>セイメイ</t>
    </rPh>
    <rPh sb="4" eb="6">
      <t>カガク</t>
    </rPh>
    <rPh sb="6" eb="8">
      <t>センコウ</t>
    </rPh>
    <phoneticPr fontId="19"/>
  </si>
  <si>
    <t>1802C</t>
  </si>
  <si>
    <t>Department of Symbiotic Science of Environment and Natural Resources</t>
  </si>
  <si>
    <t xml:space="preserve">環境資源共生科学専攻
</t>
    <rPh sb="0" eb="2">
      <t>カンキョウ</t>
    </rPh>
    <rPh sb="2" eb="4">
      <t>シゲン</t>
    </rPh>
    <rPh sb="4" eb="6">
      <t>キョウセイ</t>
    </rPh>
    <rPh sb="6" eb="8">
      <t>カガク</t>
    </rPh>
    <rPh sb="8" eb="10">
      <t>センコウ</t>
    </rPh>
    <phoneticPr fontId="19"/>
  </si>
  <si>
    <t>1802D</t>
  </si>
  <si>
    <t>Department of Agricultural and Environmental Engineering</t>
  </si>
  <si>
    <t>農業環境工学専攻</t>
    <rPh sb="0" eb="2">
      <t>ノウギョウ</t>
    </rPh>
    <rPh sb="2" eb="4">
      <t>カンキョウ</t>
    </rPh>
    <rPh sb="4" eb="6">
      <t>コウガク</t>
    </rPh>
    <rPh sb="6" eb="8">
      <t>センコウ</t>
    </rPh>
    <phoneticPr fontId="19"/>
  </si>
  <si>
    <t>1802E</t>
  </si>
  <si>
    <t>Department of Science on Agricultural Economy and Symbiotic Society</t>
  </si>
  <si>
    <t>農林共生社会科学専攻</t>
    <rPh sb="0" eb="2">
      <t>ノウリン</t>
    </rPh>
    <rPh sb="2" eb="4">
      <t>キョウセイ</t>
    </rPh>
    <rPh sb="4" eb="6">
      <t>シャカイ</t>
    </rPh>
    <rPh sb="6" eb="8">
      <t>カガク</t>
    </rPh>
    <rPh sb="8" eb="10">
      <t>センコウ</t>
    </rPh>
    <phoneticPr fontId="19"/>
  </si>
  <si>
    <t>1803A</t>
  </si>
  <si>
    <t>Department of Biotechnology and Life Science</t>
  </si>
  <si>
    <t>工学府</t>
    <rPh sb="0" eb="3">
      <t>コウガクフ</t>
    </rPh>
    <phoneticPr fontId="18"/>
  </si>
  <si>
    <t>生命工学専攻（国際専修）</t>
    <rPh sb="7" eb="11">
      <t>コクサイセンシュウ</t>
    </rPh>
    <phoneticPr fontId="18"/>
  </si>
  <si>
    <t>Mid January,2023
(undecided)</t>
  </si>
  <si>
    <t>1803B</t>
  </si>
  <si>
    <t>Department of Biomedical Engineering</t>
  </si>
  <si>
    <t>生体医用システム工学専攻（国際専修）</t>
    <rPh sb="0" eb="4">
      <t>セイタイイヨウ</t>
    </rPh>
    <rPh sb="8" eb="12">
      <t>コウガクセンコウ</t>
    </rPh>
    <phoneticPr fontId="43"/>
  </si>
  <si>
    <t>1803C</t>
  </si>
  <si>
    <t>Department of Applied Chemistry</t>
  </si>
  <si>
    <t>応用化学専攻（国際専修）</t>
  </si>
  <si>
    <t>1803D</t>
  </si>
  <si>
    <t>Department of Applied Physics and Chemical Engineering</t>
  </si>
  <si>
    <t>化学物理工学専攻（国際専修）</t>
    <rPh sb="0" eb="2">
      <t>カガク</t>
    </rPh>
    <rPh sb="2" eb="4">
      <t>ブツリ</t>
    </rPh>
    <rPh sb="4" eb="6">
      <t>コウガク</t>
    </rPh>
    <phoneticPr fontId="18"/>
  </si>
  <si>
    <t>1803E</t>
  </si>
  <si>
    <t>Department of Mechanical Systems Engineering</t>
  </si>
  <si>
    <t>機械システム工学専攻（国際専修）</t>
  </si>
  <si>
    <t>1803F</t>
  </si>
  <si>
    <t>Department of Electrical Engineering and Computer Science</t>
  </si>
  <si>
    <t>知能情報システム工学専攻（国際専修）</t>
    <rPh sb="0" eb="2">
      <t>チノウ</t>
    </rPh>
    <rPh sb="2" eb="4">
      <t>ジョウホウ</t>
    </rPh>
    <phoneticPr fontId="18"/>
  </si>
  <si>
    <t>1803G</t>
  </si>
  <si>
    <t xml:space="preserve">共同サステイナビリティ研究専攻 </t>
  </si>
  <si>
    <t>Late February,2023
(undecided)</t>
  </si>
  <si>
    <t>1804A</t>
  </si>
  <si>
    <t xml:space="preserve">Graduate School of Bio-Applications and Systems Engineering </t>
  </si>
  <si>
    <t>Department of Bio-Functions and Systems Science</t>
  </si>
  <si>
    <t>東京農工大学</t>
    <rPh sb="0" eb="2">
      <t>トウキョウ</t>
    </rPh>
    <rPh sb="2" eb="4">
      <t>ノウコウ</t>
    </rPh>
    <rPh sb="4" eb="6">
      <t>ダイガク</t>
    </rPh>
    <phoneticPr fontId="43"/>
  </si>
  <si>
    <t>大学院生物システム応用科学府</t>
    <rPh sb="0" eb="3">
      <t>ダイガクイン</t>
    </rPh>
    <rPh sb="3" eb="5">
      <t>セイブツ</t>
    </rPh>
    <rPh sb="9" eb="11">
      <t>オウヨウ</t>
    </rPh>
    <rPh sb="11" eb="13">
      <t>カガク</t>
    </rPh>
    <rPh sb="13" eb="14">
      <t>フ</t>
    </rPh>
    <phoneticPr fontId="43"/>
  </si>
  <si>
    <t>生物機能システム科学専攻</t>
    <rPh sb="0" eb="2">
      <t>セイブツ</t>
    </rPh>
    <rPh sb="2" eb="4">
      <t>キノウ</t>
    </rPh>
    <rPh sb="8" eb="10">
      <t>カガク</t>
    </rPh>
    <rPh sb="10" eb="12">
      <t>センコウ</t>
    </rPh>
    <phoneticPr fontId="43"/>
  </si>
  <si>
    <t>From 18 April to 19 April,2022</t>
  </si>
  <si>
    <t>1802B</t>
  </si>
  <si>
    <t>Department of Food and Energy Systems Science</t>
  </si>
  <si>
    <t>食料エネルギーシステム科学専攻</t>
    <rPh sb="0" eb="2">
      <t>ショクリョウ</t>
    </rPh>
    <rPh sb="11" eb="13">
      <t>カガク</t>
    </rPh>
    <rPh sb="13" eb="15">
      <t>センコウ</t>
    </rPh>
    <phoneticPr fontId="43"/>
  </si>
  <si>
    <t>0301A</t>
  </si>
  <si>
    <t>Graduate school of Science</t>
  </si>
  <si>
    <t>Department of Geophysics</t>
  </si>
  <si>
    <t>東北大学</t>
    <rPh sb="0" eb="2">
      <t>トウホク</t>
    </rPh>
    <rPh sb="2" eb="4">
      <t>ダイガク</t>
    </rPh>
    <phoneticPr fontId="43"/>
  </si>
  <si>
    <t>地球物理学専攻</t>
    <rPh sb="0" eb="2">
      <t>チキュウ</t>
    </rPh>
    <rPh sb="2" eb="5">
      <t>ブツリガク</t>
    </rPh>
    <rPh sb="5" eb="7">
      <t>センコウ</t>
    </rPh>
    <phoneticPr fontId="43"/>
  </si>
  <si>
    <t>0301B</t>
  </si>
  <si>
    <t>Department of EARTH SCIENCE</t>
  </si>
  <si>
    <t>地学専攻</t>
    <rPh sb="0" eb="2">
      <t>チガク</t>
    </rPh>
    <rPh sb="2" eb="4">
      <t>センコウ</t>
    </rPh>
    <phoneticPr fontId="43"/>
  </si>
  <si>
    <t>Until end of November</t>
  </si>
  <si>
    <t xml:space="preserve">該当する/yes
</t>
    <rPh sb="0" eb="2">
      <t>ガイトウ</t>
    </rPh>
    <phoneticPr fontId="43"/>
  </si>
  <si>
    <t>歯学研究科</t>
    <rPh sb="0" eb="5">
      <t>シガクケンキュウカ</t>
    </rPh>
    <phoneticPr fontId="43"/>
  </si>
  <si>
    <t>基盤歯学系</t>
  </si>
  <si>
    <t>該当しない</t>
    <rPh sb="0" eb="2">
      <t>ガイトウ</t>
    </rPh>
    <phoneticPr fontId="43"/>
  </si>
  <si>
    <t>Early April,2023</t>
  </si>
  <si>
    <t>口腔保健学系</t>
  </si>
  <si>
    <t>医療工学系</t>
  </si>
  <si>
    <t>食学系</t>
  </si>
  <si>
    <t>0303A</t>
  </si>
  <si>
    <t>Dept. of Civil and Environmental Engineering</t>
  </si>
  <si>
    <t>土木工学専攻</t>
    <rPh sb="0" eb="2">
      <t>ドボク</t>
    </rPh>
    <rPh sb="2" eb="4">
      <t>コウガク</t>
    </rPh>
    <rPh sb="4" eb="6">
      <t>センコウ</t>
    </rPh>
    <phoneticPr fontId="43"/>
  </si>
  <si>
    <t>From 1 Dec to 11 Jan,2022</t>
  </si>
  <si>
    <t>0304A</t>
  </si>
  <si>
    <t>Grauate School of Agricultural Science</t>
  </si>
  <si>
    <t>Divison of Agricultural Bioscience, Department of Agricultural Economics</t>
  </si>
  <si>
    <t>1) Environmental Economics</t>
  </si>
  <si>
    <t>1) Keiichi Ishii</t>
  </si>
  <si>
    <t>東北大学</t>
    <rPh sb="0" eb="4">
      <t>トウホクダイガク</t>
    </rPh>
    <phoneticPr fontId="43"/>
  </si>
  <si>
    <t>農学研究科</t>
    <rPh sb="0" eb="5">
      <t>ノウガクケンキュウカ</t>
    </rPh>
    <phoneticPr fontId="43"/>
  </si>
  <si>
    <t>生物生産科学専攻農業経済学講座</t>
    <rPh sb="0" eb="2">
      <t>セイブツ</t>
    </rPh>
    <rPh sb="2" eb="6">
      <t>セイサンカガク</t>
    </rPh>
    <rPh sb="6" eb="8">
      <t>センコウ</t>
    </rPh>
    <rPh sb="8" eb="13">
      <t>ノウギョウケイザイガク</t>
    </rPh>
    <rPh sb="13" eb="15">
      <t>コウザ</t>
    </rPh>
    <phoneticPr fontId="43"/>
  </si>
  <si>
    <t>1) 環境経済学</t>
    <rPh sb="3" eb="8">
      <t>カンキョウケイザイガク</t>
    </rPh>
    <phoneticPr fontId="43"/>
  </si>
  <si>
    <t>1) 石井圭一</t>
    <rPh sb="3" eb="7">
      <t>イシイケイイチ</t>
    </rPh>
    <phoneticPr fontId="43"/>
  </si>
  <si>
    <t>Around Middle of  April to　Late of April, 2023</t>
  </si>
  <si>
    <t>Around Early of May, 2023</t>
  </si>
  <si>
    <t>0304B</t>
  </si>
  <si>
    <t>2) Regional Resource Planning</t>
  </si>
  <si>
    <t xml:space="preserve"> 2) Tsuyoshi Sumita</t>
  </si>
  <si>
    <t>2) 地域資源計画学</t>
    <rPh sb="3" eb="10">
      <t>チイキシゲンケイカクガク</t>
    </rPh>
    <phoneticPr fontId="43"/>
  </si>
  <si>
    <t>2) 角田毅</t>
    <rPh sb="3" eb="5">
      <t>スミタ</t>
    </rPh>
    <rPh sb="5" eb="6">
      <t>ツヨシ</t>
    </rPh>
    <phoneticPr fontId="43"/>
  </si>
  <si>
    <t>0304C</t>
  </si>
  <si>
    <t>3) International Development Studies</t>
  </si>
  <si>
    <t>3) Katsuhito Fuyuki</t>
  </si>
  <si>
    <t>3) 国際開発学</t>
    <rPh sb="3" eb="8">
      <t>コクサイカイハツガク</t>
    </rPh>
    <phoneticPr fontId="43"/>
  </si>
  <si>
    <t>3) 冬木勝仁</t>
    <rPh sb="3" eb="7">
      <t>フユキカツヒト</t>
    </rPh>
    <phoneticPr fontId="43"/>
  </si>
  <si>
    <t>Prof. Jeongsoo Yu,
Prof. Toshiaki Aoki,
Prof. Ryo Ikeda,
Assoc. Prof. Izumi Takako          Assoc. Prof. Okubo Kazuaki</t>
  </si>
  <si>
    <t>東北大学</t>
  </si>
  <si>
    <t>国際文化研究科</t>
    <rPh sb="0" eb="2">
      <t>コクサイ</t>
    </rPh>
    <rPh sb="2" eb="4">
      <t>ブンカ</t>
    </rPh>
    <rPh sb="4" eb="7">
      <t>ケンキュウカ</t>
    </rPh>
    <phoneticPr fontId="43"/>
  </si>
  <si>
    <t>グローバルガバナンスと持続可能な開発プログラム（G2SD）</t>
  </si>
  <si>
    <t>劉 庭秀教授,
青木 俊明教授,
池田 亮教授,
泉 貴子准教授 ,  
大窪 和明准教授</t>
  </si>
  <si>
    <t>From Feb. 28 to April 15, 2022</t>
  </si>
  <si>
    <t>https://www.intcul.tohoku.ac.jp/contents/research-student/</t>
  </si>
  <si>
    <t>東洋大学</t>
    <rPh sb="0" eb="2">
      <t>トウヨウ</t>
    </rPh>
    <rPh sb="2" eb="4">
      <t>ダイガク</t>
    </rPh>
    <phoneticPr fontId="43"/>
  </si>
  <si>
    <t>国際学研究科</t>
    <rPh sb="0" eb="6">
      <t>コクサイガクケンキュウカ</t>
    </rPh>
    <phoneticPr fontId="43"/>
  </si>
  <si>
    <t>グローバル・イノベーション学専攻</t>
  </si>
  <si>
    <t>2023年4月末までを予定
To be scheduled by the end of April, 2023</t>
  </si>
  <si>
    <t>From 1 March to 30 March,2022</t>
  </si>
  <si>
    <t>国際学研究科</t>
    <rPh sb="0" eb="2">
      <t>コクサイ</t>
    </rPh>
    <rPh sb="2" eb="3">
      <t>ガク</t>
    </rPh>
    <rPh sb="3" eb="5">
      <t>ケンキュウ</t>
    </rPh>
    <rPh sb="5" eb="6">
      <t>カ</t>
    </rPh>
    <phoneticPr fontId="43"/>
  </si>
  <si>
    <t>国際地域学専攻</t>
    <rPh sb="0" eb="2">
      <t>コクサイ</t>
    </rPh>
    <rPh sb="2" eb="4">
      <t>チイキ</t>
    </rPh>
    <rPh sb="4" eb="5">
      <t>ガク</t>
    </rPh>
    <rPh sb="5" eb="7">
      <t>センコウ</t>
    </rPh>
    <phoneticPr fontId="43"/>
  </si>
  <si>
    <t>ー</t>
  </si>
  <si>
    <t>同志社大学</t>
    <rPh sb="0" eb="3">
      <t>ドウシシャ</t>
    </rPh>
    <rPh sb="3" eb="5">
      <t>ダイガク</t>
    </rPh>
    <phoneticPr fontId="43"/>
  </si>
  <si>
    <t>ビジネス研究科</t>
    <rPh sb="4" eb="7">
      <t>ケンキュウカ</t>
    </rPh>
    <phoneticPr fontId="43"/>
  </si>
  <si>
    <t>グローバル経営研究専攻</t>
    <rPh sb="5" eb="7">
      <t>ケイエイ</t>
    </rPh>
    <rPh sb="7" eb="9">
      <t>ケンキュウ</t>
    </rPh>
    <rPh sb="9" eb="11">
      <t>センコウ</t>
    </rPh>
    <phoneticPr fontId="43"/>
  </si>
  <si>
    <t>Within April 13,2022</t>
  </si>
  <si>
    <t>グローバル・スタディーズ研究科</t>
  </si>
  <si>
    <t>・アメリカ研究クラスター
・現代アジア研究クラスター
・グローバル社会研究クラスター</t>
    <rPh sb="19" eb="21">
      <t>ケンキュウ</t>
    </rPh>
    <phoneticPr fontId="43"/>
  </si>
  <si>
    <t>The application must be received NO LATER than the end of March, 2023 by EMS or international courier service.
Applicants should confirm the delivery status of the application documents by him/her through EMS tracking number service, etc.</t>
  </si>
  <si>
    <t>6401A</t>
  </si>
  <si>
    <t>Tokushima University</t>
  </si>
  <si>
    <t>Graduate School of Health Sciences Doctoral Course</t>
  </si>
  <si>
    <t>徳島大学</t>
    <rPh sb="0" eb="2">
      <t>トクシマ</t>
    </rPh>
    <rPh sb="2" eb="4">
      <t>ダイガク</t>
    </rPh>
    <phoneticPr fontId="43"/>
  </si>
  <si>
    <t>大学院保健科学研究科</t>
    <rPh sb="0" eb="3">
      <t>ダイガクイン</t>
    </rPh>
    <rPh sb="3" eb="5">
      <t>ホケン</t>
    </rPh>
    <rPh sb="5" eb="7">
      <t>カガク</t>
    </rPh>
    <rPh sb="7" eb="10">
      <t>ケンキュウカ</t>
    </rPh>
    <phoneticPr fontId="43"/>
  </si>
  <si>
    <t>to 17 May, 2023</t>
  </si>
  <si>
    <t>奈良先端科学技術大学院大学</t>
    <rPh sb="0" eb="13">
      <t>ナラセンタンカガクギジュツダイガクインダイガク</t>
    </rPh>
    <phoneticPr fontId="43"/>
  </si>
  <si>
    <t>先端科学技術研究科</t>
  </si>
  <si>
    <t>From 1 March to 10 May, 2023</t>
  </si>
  <si>
    <t>福井大学</t>
  </si>
  <si>
    <t>大学院工学研究科</t>
  </si>
  <si>
    <t>国際総合工学特別コース GEPIS</t>
  </si>
  <si>
    <t>2023年4月上旬～中旬
（参考：2022年10月入学の場合は，2022年4月1日～4月20日）
Beginnig of April to Mid-April, 2023
(FYI: April 1 to April 20, 2022 for 2022 October addmission)</t>
  </si>
  <si>
    <t>From 1st April to 30th April, 2023</t>
  </si>
  <si>
    <t>国際技術研究者育成コースGEP for R &amp; D</t>
  </si>
  <si>
    <t>https://iist.hosei.ac.jp/faculties/</t>
  </si>
  <si>
    <t>法政大学</t>
    <rPh sb="0" eb="2">
      <t>ホウセイ</t>
    </rPh>
    <rPh sb="2" eb="4">
      <t>ダイガク</t>
    </rPh>
    <phoneticPr fontId="18"/>
  </si>
  <si>
    <t>情報科学研究科</t>
    <rPh sb="0" eb="2">
      <t>ジョウホウ</t>
    </rPh>
    <rPh sb="2" eb="4">
      <t>カガク</t>
    </rPh>
    <rPh sb="4" eb="7">
      <t>ケンキュウカ</t>
    </rPh>
    <phoneticPr fontId="18"/>
  </si>
  <si>
    <t>総合理工学インスティテュート</t>
    <rPh sb="0" eb="2">
      <t>ソウゴウ</t>
    </rPh>
    <rPh sb="2" eb="5">
      <t>リコウガク</t>
    </rPh>
    <phoneticPr fontId="64"/>
  </si>
  <si>
    <t>The begginning of April, 2023
 （※Applicants must contact us prior to submit the application to identify the supervisor by middle of March, 2023）</t>
  </si>
  <si>
    <t>理工学研究科</t>
    <rPh sb="0" eb="3">
      <t>リコウガク</t>
    </rPh>
    <rPh sb="3" eb="6">
      <t>ケンキュウカ</t>
    </rPh>
    <phoneticPr fontId="18"/>
  </si>
  <si>
    <t>豊橋技術科学大学</t>
    <rPh sb="0" eb="2">
      <t>トヨハシ</t>
    </rPh>
    <rPh sb="2" eb="4">
      <t>ギジュツ</t>
    </rPh>
    <rPh sb="4" eb="6">
      <t>カガク</t>
    </rPh>
    <rPh sb="6" eb="8">
      <t>ダイガク</t>
    </rPh>
    <phoneticPr fontId="43"/>
  </si>
  <si>
    <t>Scanned(PDF)documents:April 22, 2022- May 20, 2022 by5:00 p.m.(Japan time)
Original documents:May 9, 2022 -May 31, 2022 by5:00 p.m. (Japan time)</t>
  </si>
  <si>
    <t>豊橋技術科学大学</t>
  </si>
  <si>
    <t>電気・電子情報工学専攻</t>
    <rPh sb="0" eb="2">
      <t>デンキ</t>
    </rPh>
    <rPh sb="3" eb="5">
      <t>デンシ</t>
    </rPh>
    <rPh sb="5" eb="7">
      <t>ジョウホウ</t>
    </rPh>
    <rPh sb="7" eb="9">
      <t>コウガク</t>
    </rPh>
    <rPh sb="9" eb="11">
      <t>センコウ</t>
    </rPh>
    <phoneticPr fontId="43"/>
  </si>
  <si>
    <t>情報・知能工学専攻</t>
    <rPh sb="0" eb="2">
      <t>ジョウホウ</t>
    </rPh>
    <rPh sb="3" eb="5">
      <t>チノウ</t>
    </rPh>
    <rPh sb="5" eb="7">
      <t>コウガク</t>
    </rPh>
    <rPh sb="7" eb="9">
      <t>センコウ</t>
    </rPh>
    <phoneticPr fontId="43"/>
  </si>
  <si>
    <t>応用化学・生命工学専攻</t>
  </si>
  <si>
    <t>建築・都市システム学専攻</t>
    <rPh sb="0" eb="2">
      <t>ケンチク</t>
    </rPh>
    <rPh sb="3" eb="5">
      <t>トシ</t>
    </rPh>
    <rPh sb="9" eb="10">
      <t>ガク</t>
    </rPh>
    <rPh sb="10" eb="12">
      <t>センコウ</t>
    </rPh>
    <phoneticPr fontId="43"/>
  </si>
  <si>
    <t>北海道大学</t>
    <rPh sb="0" eb="3">
      <t>ホッカイドウ</t>
    </rPh>
    <rPh sb="3" eb="5">
      <t>ダイガク</t>
    </rPh>
    <phoneticPr fontId="43"/>
  </si>
  <si>
    <t>大学院環境科学院</t>
    <rPh sb="0" eb="3">
      <t>ダイガクイン</t>
    </rPh>
    <rPh sb="3" eb="5">
      <t>カンキョウ</t>
    </rPh>
    <rPh sb="5" eb="8">
      <t>カガクイン</t>
    </rPh>
    <phoneticPr fontId="43"/>
  </si>
  <si>
    <t>環境起学専攻</t>
  </si>
  <si>
    <t>From 3 April to 10 April, 2023</t>
  </si>
  <si>
    <t>大学院工学院</t>
    <rPh sb="0" eb="3">
      <t>ダイガクイン</t>
    </rPh>
    <rPh sb="3" eb="6">
      <t>コウガクイン</t>
    </rPh>
    <phoneticPr fontId="43"/>
  </si>
  <si>
    <t>e3プログラム【応用物理学専攻】</t>
    <rPh sb="8" eb="10">
      <t>オウヨウ</t>
    </rPh>
    <rPh sb="10" eb="12">
      <t>ブツリ</t>
    </rPh>
    <rPh sb="12" eb="13">
      <t>ガク</t>
    </rPh>
    <rPh sb="13" eb="15">
      <t>センコウ</t>
    </rPh>
    <phoneticPr fontId="43"/>
  </si>
  <si>
    <t xml:space="preserve">TBD for October 2023 admission </t>
  </si>
  <si>
    <t>From March 1st to March 14th for October 2022 admission</t>
  </si>
  <si>
    <t>TBD for October 2023 admission</t>
  </si>
  <si>
    <t>From June 6th to June 17th for October 2022 admission</t>
  </si>
  <si>
    <t>e3プログラム【材料科学専攻】</t>
    <rPh sb="8" eb="10">
      <t>ザイリョウ</t>
    </rPh>
    <rPh sb="10" eb="12">
      <t>カガク</t>
    </rPh>
    <rPh sb="12" eb="14">
      <t>センコウ</t>
    </rPh>
    <phoneticPr fontId="43"/>
  </si>
  <si>
    <t>e3プログラム【機械宇宙工学専攻】</t>
    <rPh sb="8" eb="10">
      <t>キカイ</t>
    </rPh>
    <rPh sb="10" eb="12">
      <t>ウチュウ</t>
    </rPh>
    <rPh sb="12" eb="14">
      <t>コウガク</t>
    </rPh>
    <rPh sb="14" eb="16">
      <t>センコウ</t>
    </rPh>
    <phoneticPr fontId="43"/>
  </si>
  <si>
    <t>e3プログラム【人間機械システムデザイン専攻】</t>
    <rPh sb="8" eb="10">
      <t>ニンゲン</t>
    </rPh>
    <rPh sb="10" eb="12">
      <t>キカイ</t>
    </rPh>
    <rPh sb="20" eb="22">
      <t>センコウ</t>
    </rPh>
    <phoneticPr fontId="43"/>
  </si>
  <si>
    <t>e3プログラム【エネルギー環境システム部門】</t>
    <rPh sb="13" eb="15">
      <t>カンキョウ</t>
    </rPh>
    <rPh sb="19" eb="21">
      <t>ブモン</t>
    </rPh>
    <phoneticPr fontId="43"/>
  </si>
  <si>
    <t>e3プログラム【量子理工学専攻】</t>
    <rPh sb="8" eb="10">
      <t>リョウシ</t>
    </rPh>
    <rPh sb="10" eb="12">
      <t>リコウ</t>
    </rPh>
    <rPh sb="12" eb="13">
      <t>ガク</t>
    </rPh>
    <rPh sb="13" eb="15">
      <t>センコウ</t>
    </rPh>
    <phoneticPr fontId="43"/>
  </si>
  <si>
    <t>e3プログラム【環境フィールド工学専攻】</t>
    <rPh sb="8" eb="10">
      <t>カンキョウ</t>
    </rPh>
    <rPh sb="15" eb="17">
      <t>コウガク</t>
    </rPh>
    <rPh sb="17" eb="19">
      <t>センコウ</t>
    </rPh>
    <phoneticPr fontId="43"/>
  </si>
  <si>
    <t>e3プログラム【北方圏環境政策工学専攻】</t>
    <rPh sb="8" eb="10">
      <t>ホッポウ</t>
    </rPh>
    <rPh sb="10" eb="11">
      <t>ケン</t>
    </rPh>
    <rPh sb="11" eb="13">
      <t>カンキョウ</t>
    </rPh>
    <rPh sb="13" eb="15">
      <t>セイサク</t>
    </rPh>
    <rPh sb="15" eb="17">
      <t>コウガク</t>
    </rPh>
    <rPh sb="17" eb="19">
      <t>センコウ</t>
    </rPh>
    <phoneticPr fontId="43"/>
  </si>
  <si>
    <t>e3プログラム【建築都市空間デザイン専攻】</t>
    <rPh sb="8" eb="10">
      <t>ケンチク</t>
    </rPh>
    <rPh sb="10" eb="12">
      <t>トシ</t>
    </rPh>
    <rPh sb="12" eb="14">
      <t>クウカン</t>
    </rPh>
    <rPh sb="18" eb="20">
      <t>センコウ</t>
    </rPh>
    <phoneticPr fontId="43"/>
  </si>
  <si>
    <t>e3プログラム【空間性能システム専攻】</t>
    <rPh sb="8" eb="10">
      <t>クウカン</t>
    </rPh>
    <rPh sb="10" eb="12">
      <t>セイノウ</t>
    </rPh>
    <rPh sb="16" eb="18">
      <t>センコウ</t>
    </rPh>
    <phoneticPr fontId="43"/>
  </si>
  <si>
    <t>e3プログラム【環境創生工学専攻】</t>
    <rPh sb="8" eb="10">
      <t>カンキョウ</t>
    </rPh>
    <rPh sb="10" eb="12">
      <t>ソウセイ</t>
    </rPh>
    <rPh sb="12" eb="14">
      <t>コウガク</t>
    </rPh>
    <rPh sb="14" eb="16">
      <t>センコウ</t>
    </rPh>
    <phoneticPr fontId="43"/>
  </si>
  <si>
    <t>e3プログラム【環境循環システム専攻】</t>
    <rPh sb="8" eb="10">
      <t>カンキョウ</t>
    </rPh>
    <rPh sb="10" eb="12">
      <t>ジュンカン</t>
    </rPh>
    <rPh sb="16" eb="18">
      <t>センコウ</t>
    </rPh>
    <phoneticPr fontId="43"/>
  </si>
  <si>
    <t>e3プログラム【共同資源工学専攻】</t>
    <rPh sb="8" eb="10">
      <t>キョウドウ</t>
    </rPh>
    <rPh sb="10" eb="12">
      <t>シゲン</t>
    </rPh>
    <rPh sb="12" eb="14">
      <t>コウガク</t>
    </rPh>
    <rPh sb="14" eb="16">
      <t>センコウ</t>
    </rPh>
    <phoneticPr fontId="43"/>
  </si>
  <si>
    <t>北海道大学</t>
    <rPh sb="0" eb="3">
      <t>ホッカイドウ</t>
    </rPh>
    <rPh sb="3" eb="5">
      <t>ダイガク</t>
    </rPh>
    <phoneticPr fontId="18"/>
  </si>
  <si>
    <t>大学院経済学院</t>
    <rPh sb="0" eb="3">
      <t>ダイガクイン</t>
    </rPh>
    <rPh sb="3" eb="6">
      <t>ケイザイガク</t>
    </rPh>
    <rPh sb="6" eb="7">
      <t>イン</t>
    </rPh>
    <phoneticPr fontId="18"/>
  </si>
  <si>
    <t>現代経済経営専攻
修士課程
博士コース
専修コース
-経済政策コース
-経営管理コース</t>
    <rPh sb="0" eb="2">
      <t>ゲンダイ</t>
    </rPh>
    <rPh sb="2" eb="4">
      <t>ケイザイ</t>
    </rPh>
    <rPh sb="4" eb="6">
      <t>ケイエイ</t>
    </rPh>
    <rPh sb="6" eb="8">
      <t>センコウ</t>
    </rPh>
    <rPh sb="10" eb="12">
      <t>シュウシ</t>
    </rPh>
    <rPh sb="12" eb="14">
      <t>カテイ</t>
    </rPh>
    <rPh sb="15" eb="17">
      <t>ハクシ</t>
    </rPh>
    <rPh sb="21" eb="23">
      <t>センシュウ</t>
    </rPh>
    <rPh sb="28" eb="30">
      <t>ケイザイ</t>
    </rPh>
    <rPh sb="30" eb="32">
      <t>セイサク</t>
    </rPh>
    <rPh sb="37" eb="39">
      <t>ケイエイ</t>
    </rPh>
    <rPh sb="39" eb="41">
      <t>カンリ</t>
    </rPh>
    <phoneticPr fontId="43"/>
  </si>
  <si>
    <t xml:space="preserve">Master's program
April, 2023
</t>
  </si>
  <si>
    <t>Early June, 2023</t>
  </si>
  <si>
    <t>0109A</t>
  </si>
  <si>
    <t>Graduate school of Life Science</t>
  </si>
  <si>
    <t>Transdisplinary  Life Science Course ,Biosystems Science Course, Division of Soft Matter</t>
  </si>
  <si>
    <t>北海道大学</t>
  </si>
  <si>
    <t>生命科学院</t>
  </si>
  <si>
    <t>生命融合科学コース，生命システム科学コース，ソフトマター専攻</t>
  </si>
  <si>
    <t>In the beginning of  July,2023</t>
  </si>
  <si>
    <t>In the beginning of June,2023</t>
  </si>
  <si>
    <t>0109B</t>
  </si>
  <si>
    <t>Biosystems Science Course</t>
  </si>
  <si>
    <t>生命システム科学コース</t>
  </si>
  <si>
    <t>0110A</t>
  </si>
  <si>
    <t>理学院</t>
  </si>
  <si>
    <t>In the beginning of  July, 2023</t>
  </si>
  <si>
    <t>In the beginning of  June, 2023</t>
  </si>
  <si>
    <t>0106A</t>
  </si>
  <si>
    <t>Graduate school of Veterinary Medicine</t>
  </si>
  <si>
    <t>大学院獣医学院</t>
    <rPh sb="0" eb="3">
      <t>ダイガクイン</t>
    </rPh>
    <rPh sb="3" eb="5">
      <t>ジュウイ</t>
    </rPh>
    <rPh sb="5" eb="7">
      <t>ガクイン</t>
    </rPh>
    <phoneticPr fontId="43"/>
  </si>
  <si>
    <t>獣医学専攻</t>
    <rPh sb="0" eb="3">
      <t>ジュウイガク</t>
    </rPh>
    <rPh sb="3" eb="5">
      <t>センコウ</t>
    </rPh>
    <phoneticPr fontId="43"/>
  </si>
  <si>
    <t>Around July, 2023</t>
  </si>
  <si>
    <t>June 28, 2022 ～ July 5, 2022</t>
  </si>
  <si>
    <t>0105A</t>
  </si>
  <si>
    <t>Graduate school of Infectious Diseases</t>
  </si>
  <si>
    <t>Infectious Diseases</t>
  </si>
  <si>
    <t>大学院国際感染症学院</t>
    <rPh sb="0" eb="3">
      <t>ダイガクイン</t>
    </rPh>
    <rPh sb="3" eb="5">
      <t>コクサイ</t>
    </rPh>
    <rPh sb="5" eb="8">
      <t>カンセンショウ</t>
    </rPh>
    <rPh sb="8" eb="10">
      <t>ガクイン</t>
    </rPh>
    <phoneticPr fontId="43"/>
  </si>
  <si>
    <t>感染症学専攻</t>
    <rPh sb="0" eb="3">
      <t>カンセンショウ</t>
    </rPh>
    <rPh sb="3" eb="4">
      <t>ガク</t>
    </rPh>
    <rPh sb="4" eb="6">
      <t>センコウ</t>
    </rPh>
    <phoneticPr fontId="43"/>
  </si>
  <si>
    <t>0107A</t>
  </si>
  <si>
    <t>Graduate School of Fisheries Sciences</t>
  </si>
  <si>
    <t>Marine Bioresource and Environmental Science</t>
  </si>
  <si>
    <t>1 Marine Biology and Biodiversity
2 Marine Bioresource Science
3 Marine Environmental Science
4 Marine Environment and Resource Sensing
5 Fisheries Engineering
6 Humans and the Ocean</t>
  </si>
  <si>
    <t>北海道大学</t>
    <rPh sb="0" eb="3">
      <t>ホッカイドウ</t>
    </rPh>
    <rPh sb="3" eb="5">
      <t>ダイガク</t>
    </rPh>
    <phoneticPr fontId="19"/>
  </si>
  <si>
    <t>大学院水産科学院</t>
    <rPh sb="0" eb="3">
      <t>ダイガクイン</t>
    </rPh>
    <rPh sb="3" eb="5">
      <t>スイサン</t>
    </rPh>
    <rPh sb="5" eb="8">
      <t>カガクイン</t>
    </rPh>
    <phoneticPr fontId="19"/>
  </si>
  <si>
    <t>海洋生物資源科学専攻</t>
    <rPh sb="8" eb="10">
      <t>センコウ</t>
    </rPh>
    <phoneticPr fontId="19"/>
  </si>
  <si>
    <t>1 海洋生物学講座
2 資源生物学講座
3 海洋環境科学講座
4 海洋計測学講座
5 水産工学講座
6 海洋共生学講座</t>
  </si>
  <si>
    <t>入学審査時に決定
Determined at the time of admission screening</t>
    <rPh sb="0" eb="2">
      <t>ニュウガク</t>
    </rPh>
    <rPh sb="2" eb="4">
      <t>シンサ</t>
    </rPh>
    <phoneticPr fontId="19"/>
  </si>
  <si>
    <t>late June,2023</t>
  </si>
  <si>
    <t>early July,2023</t>
  </si>
  <si>
    <t>0107B</t>
  </si>
  <si>
    <t>Marine Life Science</t>
  </si>
  <si>
    <t xml:space="preserve">1 Aquaculture Biology
2 Aquaculture Genetics and Genomics
3 Marine Biotechnology and Microbiology
4 Marine Bioresources Chemistry
5 Marine Food Science and Technology
6 Marine Chemical Resource Development
</t>
  </si>
  <si>
    <t>海洋応用生命科学専攻</t>
    <rPh sb="8" eb="10">
      <t>センコウ</t>
    </rPh>
    <phoneticPr fontId="19"/>
  </si>
  <si>
    <t xml:space="preserve">1 増殖生物学講座
2 育種生物学講座
3 海洋生物工学講座
4 生物資源化学講座
5 水産食品科学講座
6 水産資源開発工学講座
</t>
  </si>
  <si>
    <t>0108A</t>
  </si>
  <si>
    <t>The Global Education Program for AgriScience for Frontiers</t>
  </si>
  <si>
    <t>農学院</t>
    <rPh sb="0" eb="3">
      <t>ノウガクイン</t>
    </rPh>
    <phoneticPr fontId="43"/>
  </si>
  <si>
    <t>包括的先進農業フロンティア育成のための国際教育プログラム</t>
    <rPh sb="0" eb="3">
      <t>ホウカツテキ</t>
    </rPh>
    <rPh sb="3" eb="5">
      <t>センシン</t>
    </rPh>
    <rPh sb="5" eb="7">
      <t>ノウギョウ</t>
    </rPh>
    <rPh sb="13" eb="15">
      <t>イクセイ</t>
    </rPh>
    <rPh sb="19" eb="21">
      <t>コクサイ</t>
    </rPh>
    <rPh sb="21" eb="23">
      <t>キョウイク</t>
    </rPh>
    <phoneticPr fontId="43"/>
  </si>
  <si>
    <t>From 1 April to 31 May, 2023</t>
  </si>
  <si>
    <t>DON'T accept as Research Student</t>
  </si>
  <si>
    <t>国際食資源学院（外国人特別選抜）</t>
    <rPh sb="0" eb="2">
      <t>コクサイ</t>
    </rPh>
    <rPh sb="2" eb="6">
      <t>ショクシゲンガク</t>
    </rPh>
    <rPh sb="6" eb="7">
      <t>イン</t>
    </rPh>
    <rPh sb="8" eb="11">
      <t>ガイコクジン</t>
    </rPh>
    <rPh sb="11" eb="13">
      <t>トクベツ</t>
    </rPh>
    <rPh sb="13" eb="15">
      <t>センバツ</t>
    </rPh>
    <phoneticPr fontId="43"/>
  </si>
  <si>
    <t>From middle of May to middle of June, 2023</t>
  </si>
  <si>
    <t>Corporate Environmental Management and Business</t>
  </si>
  <si>
    <t xml:space="preserve">TSUJII Hiroyuki </t>
  </si>
  <si>
    <t>北九州市立大学</t>
  </si>
  <si>
    <t>大学院国際環境工学研究科</t>
  </si>
  <si>
    <t>環境システム専攻／環境生態システムコース</t>
    <rPh sb="0" eb="2">
      <t>カンキョウ</t>
    </rPh>
    <rPh sb="6" eb="8">
      <t>センコウ</t>
    </rPh>
    <rPh sb="9" eb="11">
      <t>カンキョウ</t>
    </rPh>
    <rPh sb="11" eb="13">
      <t>セイタイ</t>
    </rPh>
    <phoneticPr fontId="43"/>
  </si>
  <si>
    <t>企業環境経営</t>
    <rPh sb="0" eb="2">
      <t xml:space="preserve">キギョウ </t>
    </rPh>
    <rPh sb="2" eb="4">
      <t xml:space="preserve">カンキョウ </t>
    </rPh>
    <rPh sb="4" eb="6">
      <t xml:space="preserve">ケイエイ </t>
    </rPh>
    <phoneticPr fontId="43"/>
  </si>
  <si>
    <t>辻井 洋行</t>
    <rPh sb="0" eb="2">
      <t>ツジイ</t>
    </rPh>
    <rPh sb="3" eb="5">
      <t>ヨウコウ</t>
    </rPh>
    <phoneticPr fontId="43"/>
  </si>
  <si>
    <t>随時～2023年5月8日 (～ May 8th, 2023)</t>
    <rPh sb="0" eb="2">
      <t>ズイジ</t>
    </rPh>
    <rPh sb="7" eb="8">
      <t>ネン</t>
    </rPh>
    <rPh sb="9" eb="10">
      <t>ガツ</t>
    </rPh>
    <rPh sb="11" eb="12">
      <t>ニチ</t>
    </rPh>
    <phoneticPr fontId="43"/>
  </si>
  <si>
    <t xml:space="preserve">2021年7月20日（水）～28日（木）　（July 20th - 28th, 2021) </t>
    <rPh sb="4" eb="5">
      <t>ネン</t>
    </rPh>
    <rPh sb="6" eb="7">
      <t>ガツ</t>
    </rPh>
    <rPh sb="9" eb="10">
      <t>ニチ</t>
    </rPh>
    <rPh sb="11" eb="12">
      <t>ミズ</t>
    </rPh>
    <rPh sb="16" eb="17">
      <t>ニチ</t>
    </rPh>
    <rPh sb="18" eb="19">
      <t>キ</t>
    </rPh>
    <phoneticPr fontId="43"/>
  </si>
  <si>
    <t>Environmental Policy Evaluation Laboratory</t>
  </si>
  <si>
    <t>KATO Takaaki</t>
  </si>
  <si>
    <t>環境政策評価研究室</t>
    <rPh sb="0" eb="2">
      <t>カンキョウ</t>
    </rPh>
    <rPh sb="2" eb="4">
      <t>セイサク</t>
    </rPh>
    <rPh sb="4" eb="6">
      <t>ヒョウカ</t>
    </rPh>
    <rPh sb="6" eb="9">
      <t>ケンキュウシツ</t>
    </rPh>
    <phoneticPr fontId="43"/>
  </si>
  <si>
    <t>加藤 尊秋</t>
    <rPh sb="0" eb="2">
      <t>カトウ</t>
    </rPh>
    <rPh sb="3" eb="4">
      <t>ソン</t>
    </rPh>
    <rPh sb="4" eb="5">
      <t>アキ</t>
    </rPh>
    <phoneticPr fontId="43"/>
  </si>
  <si>
    <t>7401C</t>
  </si>
  <si>
    <t>Environmental Systems analysis</t>
  </si>
  <si>
    <t xml:space="preserve">MATSUMOTO Toru </t>
  </si>
  <si>
    <t>北九州市立大学</t>
    <rPh sb="0" eb="7">
      <t>キタキュウシュウシリツダイガク</t>
    </rPh>
    <phoneticPr fontId="18"/>
  </si>
  <si>
    <t>大学院国際環境工学研究科</t>
    <rPh sb="0" eb="3">
      <t>ダイガクイン</t>
    </rPh>
    <rPh sb="3" eb="9">
      <t>コクサイカンキョウコウガク</t>
    </rPh>
    <rPh sb="9" eb="12">
      <t>ケンキュウカ</t>
    </rPh>
    <phoneticPr fontId="18"/>
  </si>
  <si>
    <t>環境システム専攻／環境生態システムコース</t>
    <rPh sb="0" eb="2">
      <t>カンキョウ</t>
    </rPh>
    <rPh sb="6" eb="8">
      <t>センコウ</t>
    </rPh>
    <rPh sb="9" eb="11">
      <t>カンキョウ</t>
    </rPh>
    <rPh sb="11" eb="13">
      <t>セイタイ</t>
    </rPh>
    <phoneticPr fontId="18"/>
  </si>
  <si>
    <t>環境システム分析</t>
    <rPh sb="0" eb="2">
      <t>カンキョウ</t>
    </rPh>
    <rPh sb="6" eb="8">
      <t>ブンセキ</t>
    </rPh>
    <phoneticPr fontId="18"/>
  </si>
  <si>
    <t>松本　亨</t>
    <rPh sb="0" eb="2">
      <t>マツモト</t>
    </rPh>
    <rPh sb="3" eb="4">
      <t>トオル</t>
    </rPh>
    <phoneticPr fontId="18"/>
  </si>
  <si>
    <t xml:space="preserve">2021年7月20日（水）～28日（木）　（July 20th - 28th, 2021) </t>
  </si>
  <si>
    <t>Hydraulic and Environmental Engineering</t>
  </si>
  <si>
    <t>Katsuaki Komai</t>
  </si>
  <si>
    <t>北見工業大学</t>
  </si>
  <si>
    <t>寒冷地・環境・エネルギー工学専攻</t>
  </si>
  <si>
    <t>水処理工学</t>
  </si>
  <si>
    <t>駒井克昭</t>
  </si>
  <si>
    <t>Deadline: June 30, 2022 for October 2022 admission.</t>
  </si>
  <si>
    <t>Text Information Processing Laboratory</t>
  </si>
  <si>
    <t>Ptaszynski Michal Edmund</t>
  </si>
  <si>
    <t>北見工業大学</t>
    <rPh sb="0" eb="2">
      <t>キタミ</t>
    </rPh>
    <rPh sb="2" eb="4">
      <t>コウギョウ</t>
    </rPh>
    <rPh sb="4" eb="6">
      <t>ダイガク</t>
    </rPh>
    <phoneticPr fontId="43"/>
  </si>
  <si>
    <t>工学研究科</t>
    <rPh sb="0" eb="5">
      <t>コウガクケンキュウカ</t>
    </rPh>
    <phoneticPr fontId="43"/>
  </si>
  <si>
    <t>大学院博士前期課程　工学専攻（情報通信工学プログラム），大学院博士後期課程　生産基盤工学専攻</t>
    <rPh sb="15" eb="17">
      <t>ジョウホウ</t>
    </rPh>
    <rPh sb="17" eb="19">
      <t>ツウシン</t>
    </rPh>
    <rPh sb="19" eb="21">
      <t>コウガク</t>
    </rPh>
    <phoneticPr fontId="43"/>
  </si>
  <si>
    <t>テキスト情報処理研究室</t>
  </si>
  <si>
    <t>プタシンスキ　ミハウ　エドムンド</t>
  </si>
  <si>
    <t>From 13 June to 23 June, 2022</t>
  </si>
  <si>
    <t>8101A</t>
  </si>
  <si>
    <t>Kitasato University</t>
  </si>
  <si>
    <t>Graduate School of Medical Sciences</t>
  </si>
  <si>
    <t>北里大学</t>
  </si>
  <si>
    <t>医療系研究科</t>
  </si>
  <si>
    <t>Life Science and Applied Chemistry</t>
  </si>
  <si>
    <t>名古屋工業大学</t>
    <rPh sb="0" eb="3">
      <t>ナゴヤ</t>
    </rPh>
    <rPh sb="3" eb="5">
      <t>コウギョウ</t>
    </rPh>
    <rPh sb="5" eb="7">
      <t>ダイガク</t>
    </rPh>
    <phoneticPr fontId="18"/>
  </si>
  <si>
    <t>工学研究科</t>
    <rPh sb="0" eb="2">
      <t>コウガク</t>
    </rPh>
    <rPh sb="2" eb="5">
      <t>ケンキュウカ</t>
    </rPh>
    <phoneticPr fontId="18"/>
  </si>
  <si>
    <t>博士前期課程：工学専攻生命・応用化学系プログラム
博士後期課程：工学専攻（生命・応用化学分野）</t>
    <rPh sb="0" eb="2">
      <t>ハカセ</t>
    </rPh>
    <rPh sb="2" eb="4">
      <t>ゼンキ</t>
    </rPh>
    <rPh sb="4" eb="6">
      <t>カテイ</t>
    </rPh>
    <rPh sb="7" eb="9">
      <t>コウガク</t>
    </rPh>
    <rPh sb="9" eb="11">
      <t>センコウ</t>
    </rPh>
    <rPh sb="11" eb="13">
      <t>セイメイ</t>
    </rPh>
    <rPh sb="14" eb="16">
      <t>オウヨウ</t>
    </rPh>
    <rPh sb="16" eb="18">
      <t>カガク</t>
    </rPh>
    <rPh sb="18" eb="19">
      <t>ケイ</t>
    </rPh>
    <rPh sb="26" eb="28">
      <t>ハカセ</t>
    </rPh>
    <rPh sb="28" eb="30">
      <t>コウキ</t>
    </rPh>
    <rPh sb="30" eb="32">
      <t>カテイ</t>
    </rPh>
    <rPh sb="33" eb="35">
      <t>コウガク</t>
    </rPh>
    <rPh sb="35" eb="37">
      <t>センコウ</t>
    </rPh>
    <rPh sb="38" eb="40">
      <t>セイメイ</t>
    </rPh>
    <rPh sb="41" eb="43">
      <t>オウヨウ</t>
    </rPh>
    <rPh sb="43" eb="45">
      <t>カガク</t>
    </rPh>
    <rPh sb="45" eb="47">
      <t>ブンヤ</t>
    </rPh>
    <phoneticPr fontId="18"/>
  </si>
  <si>
    <t>Due date: 
Arround the middle of May, 2023</t>
  </si>
  <si>
    <t>Due date: 
Arround the middle of May, 2022</t>
  </si>
  <si>
    <t>Physical Science and Engineering</t>
  </si>
  <si>
    <t>博士前期課程：工学専攻物理工学系プログラム
博士後期課程：工学専攻（物理工学分野）</t>
    <rPh sb="0" eb="2">
      <t>ハカセ</t>
    </rPh>
    <rPh sb="2" eb="4">
      <t>ゼンキ</t>
    </rPh>
    <rPh sb="4" eb="6">
      <t>カテイ</t>
    </rPh>
    <rPh sb="11" eb="13">
      <t>ブツリ</t>
    </rPh>
    <rPh sb="13" eb="15">
      <t>コウガク</t>
    </rPh>
    <rPh sb="15" eb="16">
      <t>ケイ</t>
    </rPh>
    <rPh sb="23" eb="25">
      <t>ハカセ</t>
    </rPh>
    <rPh sb="25" eb="27">
      <t>コウキ</t>
    </rPh>
    <rPh sb="27" eb="29">
      <t>カテイ</t>
    </rPh>
    <rPh sb="35" eb="37">
      <t>ブツリ</t>
    </rPh>
    <rPh sb="37" eb="39">
      <t>コウガク</t>
    </rPh>
    <rPh sb="39" eb="41">
      <t>ブンヤ</t>
    </rPh>
    <phoneticPr fontId="18"/>
  </si>
  <si>
    <t>Electrical and Mechanical Engineering</t>
  </si>
  <si>
    <t>博士前期課程：工学専攻電気・機械工学系プログラム
博士後期課程：工学専攻（電気・機械工学分野）</t>
    <rPh sb="0" eb="2">
      <t>ハカセ</t>
    </rPh>
    <rPh sb="2" eb="4">
      <t>ゼンキ</t>
    </rPh>
    <rPh sb="4" eb="6">
      <t>カテイ</t>
    </rPh>
    <rPh sb="11" eb="13">
      <t>デンキ</t>
    </rPh>
    <rPh sb="14" eb="16">
      <t>キカイ</t>
    </rPh>
    <rPh sb="16" eb="18">
      <t>コウガク</t>
    </rPh>
    <rPh sb="18" eb="19">
      <t>ケイ</t>
    </rPh>
    <rPh sb="26" eb="28">
      <t>ハカセ</t>
    </rPh>
    <rPh sb="28" eb="30">
      <t>コウキ</t>
    </rPh>
    <rPh sb="30" eb="32">
      <t>カテイ</t>
    </rPh>
    <rPh sb="38" eb="40">
      <t>デンキ</t>
    </rPh>
    <rPh sb="41" eb="43">
      <t>キカイ</t>
    </rPh>
    <rPh sb="43" eb="45">
      <t>コウガク</t>
    </rPh>
    <rPh sb="45" eb="47">
      <t>ブンヤ</t>
    </rPh>
    <phoneticPr fontId="18"/>
  </si>
  <si>
    <t>Computer Science</t>
  </si>
  <si>
    <t>博士前期課程：工学専攻情報工学系プログラム
博士後期課程：工学専攻（情報工学分野）</t>
    <rPh sb="0" eb="2">
      <t>ハカセ</t>
    </rPh>
    <rPh sb="2" eb="4">
      <t>ゼンキ</t>
    </rPh>
    <rPh sb="4" eb="6">
      <t>カテイ</t>
    </rPh>
    <rPh sb="11" eb="13">
      <t>ジョウホウ</t>
    </rPh>
    <rPh sb="13" eb="15">
      <t>コウガク</t>
    </rPh>
    <rPh sb="15" eb="16">
      <t>ケイ</t>
    </rPh>
    <rPh sb="23" eb="25">
      <t>ハカセ</t>
    </rPh>
    <rPh sb="25" eb="27">
      <t>コウキ</t>
    </rPh>
    <rPh sb="27" eb="29">
      <t>カテイ</t>
    </rPh>
    <rPh sb="35" eb="37">
      <t>ジョウホウ</t>
    </rPh>
    <rPh sb="37" eb="39">
      <t>コウガク</t>
    </rPh>
    <rPh sb="39" eb="41">
      <t>ブンヤ</t>
    </rPh>
    <phoneticPr fontId="18"/>
  </si>
  <si>
    <t xml:space="preserve">Architecture,Civil Engineering and Industrial Management Engineering
</t>
  </si>
  <si>
    <t>博士前期課程：工学専攻社会工学系プログラム
博士後期課程：工学専攻（社会工学分野）</t>
    <rPh sb="0" eb="2">
      <t>ハカセ</t>
    </rPh>
    <rPh sb="2" eb="4">
      <t>ゼンキ</t>
    </rPh>
    <rPh sb="4" eb="6">
      <t>カテイ</t>
    </rPh>
    <rPh sb="11" eb="13">
      <t>シャカイ</t>
    </rPh>
    <rPh sb="13" eb="15">
      <t>コウガク</t>
    </rPh>
    <rPh sb="15" eb="16">
      <t>ケイ</t>
    </rPh>
    <rPh sb="23" eb="25">
      <t>ハカセ</t>
    </rPh>
    <rPh sb="25" eb="27">
      <t>コウキ</t>
    </rPh>
    <rPh sb="27" eb="29">
      <t>カテイ</t>
    </rPh>
    <rPh sb="35" eb="37">
      <t>シャカイ</t>
    </rPh>
    <rPh sb="37" eb="39">
      <t>コウガク</t>
    </rPh>
    <rPh sb="39" eb="41">
      <t>ブンヤ</t>
    </rPh>
    <phoneticPr fontId="18"/>
  </si>
  <si>
    <t>名古屋商科大学</t>
  </si>
  <si>
    <t>マネジメント研究科</t>
  </si>
  <si>
    <t>マネジメント専攻
国際経営コース</t>
  </si>
  <si>
    <t>2022 October to 2023 May</t>
  </si>
  <si>
    <t>マネジメント専攻
国際経営コース（一年制）</t>
  </si>
  <si>
    <t>3001A</t>
  </si>
  <si>
    <t>Meiji University</t>
  </si>
  <si>
    <t>Graduate school of Governance Studies</t>
  </si>
  <si>
    <t>明治大学専門職大学院</t>
    <rPh sb="0" eb="4">
      <t>メイジダイガク</t>
    </rPh>
    <rPh sb="4" eb="10">
      <t>センモンショクダイガクイン</t>
    </rPh>
    <phoneticPr fontId="43"/>
  </si>
  <si>
    <t>ガバナンス研究科</t>
    <rPh sb="5" eb="8">
      <t>ケンキュウカ</t>
    </rPh>
    <phoneticPr fontId="43"/>
  </si>
  <si>
    <t>From 1 April to 10 May, 2023 (tentative)</t>
  </si>
  <si>
    <t>From 1 April to 9 May, 2022</t>
  </si>
  <si>
    <t>Prof. ISHIMURA Masao</t>
  </si>
  <si>
    <t>鳴門教育大学</t>
    <rPh sb="0" eb="4">
      <t>ナルトキョウイク</t>
    </rPh>
    <rPh sb="4" eb="6">
      <t>ダイガク</t>
    </rPh>
    <phoneticPr fontId="43"/>
  </si>
  <si>
    <t>学校教育研究科</t>
    <rPh sb="0" eb="2">
      <t>ガッコウ</t>
    </rPh>
    <rPh sb="2" eb="4">
      <t>キョウイク</t>
    </rPh>
    <rPh sb="4" eb="7">
      <t>ケンキュウカ</t>
    </rPh>
    <phoneticPr fontId="43"/>
  </si>
  <si>
    <t>グローバル教育</t>
    <rPh sb="5" eb="7">
      <t>キョウイク</t>
    </rPh>
    <phoneticPr fontId="43"/>
  </si>
  <si>
    <t>石村雅雄教授</t>
    <rPh sb="0" eb="2">
      <t>イシムラ</t>
    </rPh>
    <rPh sb="2" eb="4">
      <t>マサオ</t>
    </rPh>
    <phoneticPr fontId="43"/>
  </si>
  <si>
    <t>From 27 May to 1 June,2022</t>
  </si>
  <si>
    <t xml:space="preserve">Admission in April 2022:
Those who reside overseas: Due on 5 November, 2021
Those who live in Japan: Due on 7 January, 2022
Admission in October 2022:  
Those who reside overseas: Due on 6 May, 2022
Those who live in Japan: Due on 8 July, 2022
</t>
  </si>
  <si>
    <t>Prof. OZAWA Hiroaki</t>
  </si>
  <si>
    <t>小澤大成教授</t>
  </si>
  <si>
    <t>Prof. ISHIZAKA Hiroki</t>
  </si>
  <si>
    <t>石坂広樹准教授</t>
  </si>
  <si>
    <t>9301A</t>
  </si>
  <si>
    <t>Veterinary Clinicopathology Unit</t>
  </si>
  <si>
    <t>Kazuyuki Suzuki</t>
  </si>
  <si>
    <t>酪農学園大学</t>
    <rPh sb="0" eb="6">
      <t>ラクノウガクエンダイガク</t>
    </rPh>
    <phoneticPr fontId="43"/>
  </si>
  <si>
    <t>獣医学研究科</t>
    <rPh sb="0" eb="3">
      <t>ジュウイガク</t>
    </rPh>
    <rPh sb="3" eb="6">
      <t>ケンキュウカ</t>
    </rPh>
    <phoneticPr fontId="43"/>
  </si>
  <si>
    <t>獣医保健看護学専攻　修士課程</t>
    <rPh sb="0" eb="7">
      <t>ジュウイホケンカンゴガク</t>
    </rPh>
    <rPh sb="7" eb="9">
      <t>センコウ</t>
    </rPh>
    <rPh sb="10" eb="14">
      <t>シュウシカテイ</t>
    </rPh>
    <phoneticPr fontId="43"/>
  </si>
  <si>
    <t>獣医臨床病理学ユニット</t>
    <rPh sb="0" eb="2">
      <t>ジュウイ</t>
    </rPh>
    <rPh sb="2" eb="3">
      <t>リンショウ</t>
    </rPh>
    <phoneticPr fontId="43"/>
  </si>
  <si>
    <t>鈴木一由</t>
    <rPh sb="0" eb="1">
      <t>スズキ</t>
    </rPh>
    <phoneticPr fontId="43"/>
  </si>
  <si>
    <t>From 13 June to 24 June, 2022</t>
  </si>
  <si>
    <t>Veterinary Epidemiology Unit</t>
  </si>
  <si>
    <t>Kohei Makita</t>
  </si>
  <si>
    <t>獣医疫学ユニット</t>
    <rPh sb="0" eb="4">
      <t>ジュウイエキガク</t>
    </rPh>
    <phoneticPr fontId="43"/>
  </si>
  <si>
    <t>蒔田浩平</t>
    <rPh sb="0" eb="4">
      <t>マキタコウヘイ</t>
    </rPh>
    <phoneticPr fontId="43"/>
  </si>
  <si>
    <t>Animla-Human relation unit environmental health</t>
  </si>
  <si>
    <t>Jun Noda</t>
  </si>
  <si>
    <t>酪農学研究科</t>
    <rPh sb="0" eb="3">
      <t>ラクノウガク</t>
    </rPh>
    <rPh sb="3" eb="6">
      <t>ケンキュウカ</t>
    </rPh>
    <phoneticPr fontId="43"/>
  </si>
  <si>
    <t>食品栄養科学専攻
修士課程</t>
    <rPh sb="0" eb="2">
      <t>ショクヒン</t>
    </rPh>
    <rPh sb="2" eb="4">
      <t>エイヨウ</t>
    </rPh>
    <rPh sb="4" eb="6">
      <t>カガク</t>
    </rPh>
    <rPh sb="6" eb="8">
      <t>センコウ</t>
    </rPh>
    <rPh sb="9" eb="11">
      <t>シュウシ</t>
    </rPh>
    <rPh sb="11" eb="13">
      <t>カテイ</t>
    </rPh>
    <phoneticPr fontId="43"/>
  </si>
  <si>
    <t>動物と人の関係学ユニット（環境衛生）</t>
    <rPh sb="0" eb="2">
      <t>ドウブツ</t>
    </rPh>
    <rPh sb="3" eb="4">
      <t>ヒト</t>
    </rPh>
    <rPh sb="5" eb="7">
      <t>カンケイ</t>
    </rPh>
    <rPh sb="7" eb="8">
      <t>ガク</t>
    </rPh>
    <rPh sb="13" eb="15">
      <t>カンキョウ</t>
    </rPh>
    <rPh sb="15" eb="17">
      <t>エイセイ</t>
    </rPh>
    <phoneticPr fontId="43"/>
  </si>
  <si>
    <t>能田　淳</t>
    <rPh sb="0" eb="2">
      <t>ノウダ</t>
    </rPh>
    <rPh sb="3" eb="4">
      <t>ジュン</t>
    </rPh>
    <phoneticPr fontId="43"/>
  </si>
  <si>
    <t>9302B</t>
  </si>
  <si>
    <t>Doctoral Course Food Production and Utility Development</t>
  </si>
  <si>
    <t>Laboratory of Environmental Remote Sensing</t>
  </si>
  <si>
    <t>Buho Hoshino</t>
  </si>
  <si>
    <t>食生産利用科学専攻　博士課程</t>
    <rPh sb="0" eb="3">
      <t>ショクセイサン</t>
    </rPh>
    <rPh sb="3" eb="5">
      <t>リヨウ</t>
    </rPh>
    <rPh sb="5" eb="7">
      <t>カガク</t>
    </rPh>
    <rPh sb="7" eb="9">
      <t>センコウ</t>
    </rPh>
    <rPh sb="10" eb="14">
      <t>ハカセカテイ</t>
    </rPh>
    <phoneticPr fontId="43"/>
  </si>
  <si>
    <t>環境リモートセンシング研究室</t>
    <rPh sb="0" eb="2">
      <t>カンキョウ</t>
    </rPh>
    <rPh sb="11" eb="14">
      <t>ケンキュウシツ</t>
    </rPh>
    <phoneticPr fontId="43"/>
  </si>
  <si>
    <t>星野仏方</t>
    <rPh sb="0" eb="2">
      <t>ホシノ</t>
    </rPh>
    <rPh sb="2" eb="3">
      <t>ホトケ</t>
    </rPh>
    <rPh sb="3" eb="4">
      <t>カタ</t>
    </rPh>
    <phoneticPr fontId="43"/>
  </si>
  <si>
    <t>9302C</t>
  </si>
  <si>
    <t>Crop Science Laboratory</t>
  </si>
  <si>
    <t>Taiki Yoshihira</t>
  </si>
  <si>
    <t>作物学研究室</t>
    <rPh sb="0" eb="6">
      <t>サクモツガクケンキュウシツ</t>
    </rPh>
    <phoneticPr fontId="43"/>
  </si>
  <si>
    <t>義平大樹</t>
    <rPh sb="0" eb="2">
      <t>ヨシヒラ</t>
    </rPh>
    <rPh sb="2" eb="4">
      <t>ダイジュ</t>
    </rPh>
    <phoneticPr fontId="43"/>
  </si>
  <si>
    <t>獣医学専攻　博士課程</t>
  </si>
  <si>
    <t>9301D</t>
  </si>
  <si>
    <t>9301E</t>
  </si>
  <si>
    <t>Food Microbiology Unit</t>
  </si>
  <si>
    <t>Masaru Usui</t>
  </si>
  <si>
    <t>食品衛生学ユニット</t>
    <rPh sb="0" eb="5">
      <t>ショクヒンエイセイガク</t>
    </rPh>
    <phoneticPr fontId="43"/>
  </si>
  <si>
    <t>臼井優</t>
    <rPh sb="0" eb="2">
      <t>ウスイ</t>
    </rPh>
    <rPh sb="2" eb="3">
      <t>ユウ</t>
    </rPh>
    <phoneticPr fontId="43"/>
  </si>
  <si>
    <t>9301F</t>
  </si>
  <si>
    <t>Veterinary Herd Health Unit</t>
  </si>
  <si>
    <t>Shin Oikawa</t>
  </si>
  <si>
    <t>ハードヘルス学ユニット</t>
    <rPh sb="6" eb="7">
      <t>ガク</t>
    </rPh>
    <phoneticPr fontId="43"/>
  </si>
  <si>
    <t>及川伸</t>
    <rPh sb="0" eb="2">
      <t>オイカワ</t>
    </rPh>
    <rPh sb="2" eb="3">
      <t>シン</t>
    </rPh>
    <phoneticPr fontId="43"/>
  </si>
  <si>
    <t>9301G</t>
  </si>
  <si>
    <t>Rika Fukumori</t>
  </si>
  <si>
    <t>福森理加</t>
    <rPh sb="0" eb="2">
      <t>フクモリ</t>
    </rPh>
    <rPh sb="2" eb="4">
      <t>リカ</t>
    </rPh>
    <phoneticPr fontId="43"/>
  </si>
  <si>
    <t>9301H</t>
  </si>
  <si>
    <t>Zoonotic
Diseases
Unit</t>
  </si>
  <si>
    <t>Leo Uchida</t>
  </si>
  <si>
    <t>人獣共通感染症学ユニット</t>
    <rPh sb="0" eb="2">
      <t>ジンジュウ</t>
    </rPh>
    <rPh sb="2" eb="8">
      <t>キョウツウカンセンショウガク</t>
    </rPh>
    <phoneticPr fontId="43"/>
  </si>
  <si>
    <t>内田玲麻</t>
    <rPh sb="0" eb="2">
      <t>ウチダ</t>
    </rPh>
    <rPh sb="2" eb="4">
      <t>レオ</t>
    </rPh>
    <phoneticPr fontId="43"/>
  </si>
  <si>
    <t>9301I</t>
  </si>
  <si>
    <t>9301J</t>
  </si>
  <si>
    <t>Veterinary Virology Unit</t>
  </si>
  <si>
    <t>Katsuro Hagiwara</t>
  </si>
  <si>
    <t>獣医ウイルス学ユニット</t>
    <rPh sb="0" eb="2">
      <t>ジュウイ</t>
    </rPh>
    <phoneticPr fontId="43"/>
  </si>
  <si>
    <t>萩原克郎</t>
    <rPh sb="0" eb="4">
      <t>ハギワラ</t>
    </rPh>
    <phoneticPr fontId="43"/>
  </si>
  <si>
    <t>9302D</t>
  </si>
  <si>
    <t>Dairy Science Master's Course</t>
  </si>
  <si>
    <t>Wildlife Ecology</t>
  </si>
  <si>
    <t>Yoshikazu Sato</t>
  </si>
  <si>
    <t>酪農学園大学</t>
    <rPh sb="0" eb="2">
      <t>ラクノウ</t>
    </rPh>
    <rPh sb="2" eb="4">
      <t>ガクエン</t>
    </rPh>
    <rPh sb="4" eb="6">
      <t>ダイガク</t>
    </rPh>
    <phoneticPr fontId="19"/>
  </si>
  <si>
    <t>酪農学研究科</t>
    <rPh sb="0" eb="3">
      <t>ラクノウガク</t>
    </rPh>
    <rPh sb="3" eb="6">
      <t>ケンキュウカ</t>
    </rPh>
    <phoneticPr fontId="19"/>
  </si>
  <si>
    <t>酪農学専攻修士課程</t>
    <rPh sb="5" eb="9">
      <t>シュウシカテイ</t>
    </rPh>
    <phoneticPr fontId="19"/>
  </si>
  <si>
    <t>野生動物生態学研究室</t>
  </si>
  <si>
    <t>佐藤喜和</t>
    <rPh sb="2" eb="4">
      <t>ヨシカズ</t>
    </rPh>
    <phoneticPr fontId="19"/>
  </si>
  <si>
    <t>未定</t>
    <rPh sb="0" eb="2">
      <t>ミテイ</t>
    </rPh>
    <phoneticPr fontId="19"/>
  </si>
  <si>
    <t>9302E</t>
  </si>
  <si>
    <t>Food Production and Utility Development Doctral Course</t>
  </si>
  <si>
    <t>食生産利用科学専攻博士課程</t>
    <rPh sb="0" eb="3">
      <t>ショクセイサン</t>
    </rPh>
    <rPh sb="3" eb="5">
      <t>リヨウ</t>
    </rPh>
    <rPh sb="5" eb="7">
      <t>カガク</t>
    </rPh>
    <rPh sb="7" eb="9">
      <t>センコウ</t>
    </rPh>
    <rPh sb="9" eb="11">
      <t>ハカセ</t>
    </rPh>
    <rPh sb="11" eb="13">
      <t>カテイ</t>
    </rPh>
    <phoneticPr fontId="19"/>
  </si>
  <si>
    <t>9302F</t>
  </si>
  <si>
    <t>Biogeochemical Cycles</t>
  </si>
  <si>
    <t>Satoru Hobara</t>
  </si>
  <si>
    <t>生態系物質循環研究室</t>
  </si>
  <si>
    <t>保原達</t>
  </si>
  <si>
    <t>9302G</t>
  </si>
  <si>
    <t>9302H</t>
  </si>
  <si>
    <t>Biodiversity and Conservation</t>
  </si>
  <si>
    <t>Yasuyuki Tachiki</t>
  </si>
  <si>
    <t>生物多様性保全研究室</t>
  </si>
  <si>
    <t>立木靖之</t>
  </si>
  <si>
    <t>9302I</t>
  </si>
  <si>
    <t>Environmental and Plant Biology</t>
  </si>
  <si>
    <t>Shuhei Matsuyama</t>
  </si>
  <si>
    <t>環境植物学研究室</t>
    <rPh sb="5" eb="8">
      <t>ケンキュウシツ</t>
    </rPh>
    <phoneticPr fontId="19"/>
  </si>
  <si>
    <t>松山周平</t>
  </si>
  <si>
    <t>9302J</t>
  </si>
  <si>
    <t>Water Chemistry</t>
  </si>
  <si>
    <t>Nobutake Nakatani</t>
  </si>
  <si>
    <t>水質化学研究室</t>
    <rPh sb="0" eb="2">
      <t>スイシツ</t>
    </rPh>
    <rPh sb="2" eb="4">
      <t>カガク</t>
    </rPh>
    <rPh sb="4" eb="7">
      <t>ケンキュウシツ</t>
    </rPh>
    <phoneticPr fontId="19"/>
  </si>
  <si>
    <t>中谷暢丈</t>
    <rPh sb="0" eb="2">
      <t>ナカタニ</t>
    </rPh>
    <rPh sb="2" eb="4">
      <t>ノブタケ</t>
    </rPh>
    <phoneticPr fontId="19"/>
  </si>
  <si>
    <t>9302K</t>
  </si>
  <si>
    <t>9302L</t>
  </si>
  <si>
    <t>Environmental and Geo-spatial Information Sciences</t>
  </si>
  <si>
    <t>Kenta Ogawa</t>
  </si>
  <si>
    <t>環境空間情報学研究室</t>
    <rPh sb="0" eb="4">
      <t>カンキョウクウカン</t>
    </rPh>
    <rPh sb="4" eb="7">
      <t>ジョウホウガク</t>
    </rPh>
    <rPh sb="7" eb="10">
      <t>ケンキュウシツ</t>
    </rPh>
    <phoneticPr fontId="19"/>
  </si>
  <si>
    <t>小川健太</t>
    <rPh sb="0" eb="2">
      <t>オガワ</t>
    </rPh>
    <rPh sb="2" eb="4">
      <t>ケンタ</t>
    </rPh>
    <phoneticPr fontId="19"/>
  </si>
  <si>
    <t>立教大学</t>
    <rPh sb="0" eb="2">
      <t>リッキョウ</t>
    </rPh>
    <rPh sb="2" eb="4">
      <t>ダイガク</t>
    </rPh>
    <phoneticPr fontId="43"/>
  </si>
  <si>
    <t>経営学研究科</t>
    <rPh sb="0" eb="3">
      <t>ケイエイガク</t>
    </rPh>
    <rPh sb="3" eb="5">
      <t>ケンキュウ</t>
    </rPh>
    <rPh sb="5" eb="6">
      <t>カ</t>
    </rPh>
    <phoneticPr fontId="43"/>
  </si>
  <si>
    <t>国際経営学専攻/国際経営学コース</t>
  </si>
  <si>
    <t>Annually the MIB office notifies the result of matching on December, conducts a screening on January and an interview on early March.</t>
  </si>
  <si>
    <t>国際経営学専攻/公共経営学コース</t>
  </si>
  <si>
    <t>The MPMA office will notify the result of matching on December, conducts a screening during March and April, and an interview on early May.</t>
  </si>
  <si>
    <t>21世紀社会デザイン研究科</t>
  </si>
  <si>
    <t>比較組織ネットワーク学専攻/公共・社会デザイン学コース</t>
  </si>
  <si>
    <t>The MSDA office will notify the result of matching on December, conducts a screening during March and April, and an interview on early May.</t>
  </si>
  <si>
    <t>立命館アジア太平洋大学</t>
  </si>
  <si>
    <t>経営管理専攻／日本的経営分野</t>
  </si>
  <si>
    <t>From 23 January to  7 March, 2023</t>
  </si>
  <si>
    <t>経営管理専攻／アカウンティングとファイナンス分野</t>
  </si>
  <si>
    <t>経営管理専攻／マーケティングとマネジメント分野</t>
  </si>
  <si>
    <t>経営管理専攻／アントレプレナーシップ・イノベーション・オペレーションマネジメント分野</t>
  </si>
  <si>
    <t>アジア太平洋学専攻／国際関係研究分野</t>
  </si>
  <si>
    <t>アジア太平洋学専攻／社会・文化研究分野</t>
  </si>
  <si>
    <t>国際協力政策専攻／国際行政研究分野</t>
  </si>
  <si>
    <t>国際協力政策専攻／開発経済研究分野</t>
  </si>
  <si>
    <t>国際協力政策専攻／サステイナビリティ学研究分野</t>
  </si>
  <si>
    <t>国際協力政策専攻／ツーリズム・ホスピタリティ研究分野</t>
  </si>
  <si>
    <t>立命館大学</t>
  </si>
  <si>
    <t>経済学研究科</t>
    <rPh sb="0" eb="2">
      <t>ケイザイ</t>
    </rPh>
    <rPh sb="2" eb="3">
      <t>ガク</t>
    </rPh>
    <rPh sb="3" eb="6">
      <t>ケンキュウカ</t>
    </rPh>
    <phoneticPr fontId="18"/>
  </si>
  <si>
    <t>From April 20, 2022 to May 10, 2022</t>
  </si>
  <si>
    <t>立命館大学</t>
    <rPh sb="0" eb="5">
      <t>リツメイカンダイガク</t>
    </rPh>
    <phoneticPr fontId="43"/>
  </si>
  <si>
    <t>情報理工学研究科</t>
    <rPh sb="0" eb="2">
      <t>ジョウホウ</t>
    </rPh>
    <rPh sb="2" eb="4">
      <t>リコウ</t>
    </rPh>
    <rPh sb="4" eb="5">
      <t>ガク</t>
    </rPh>
    <rPh sb="5" eb="8">
      <t>ケンキュウカ</t>
    </rPh>
    <phoneticPr fontId="43"/>
  </si>
  <si>
    <t>情報理工学専攻</t>
    <rPh sb="0" eb="2">
      <t>ジョウホウ</t>
    </rPh>
    <rPh sb="2" eb="4">
      <t>リコウ</t>
    </rPh>
    <rPh sb="4" eb="5">
      <t>ガク</t>
    </rPh>
    <rPh sb="5" eb="7">
      <t>センコウ</t>
    </rPh>
    <phoneticPr fontId="43"/>
  </si>
  <si>
    <t>To be determine</t>
  </si>
  <si>
    <t>立命館大学</t>
    <rPh sb="0" eb="3">
      <t>リツメイカン</t>
    </rPh>
    <rPh sb="3" eb="5">
      <t>ダイガク</t>
    </rPh>
    <phoneticPr fontId="43"/>
  </si>
  <si>
    <t>政策科学研究科</t>
    <rPh sb="0" eb="2">
      <t>セイサク</t>
    </rPh>
    <rPh sb="2" eb="4">
      <t>カガク</t>
    </rPh>
    <rPh sb="4" eb="7">
      <t>ケンキュウカ</t>
    </rPh>
    <phoneticPr fontId="18"/>
  </si>
  <si>
    <t>Global Health and other 12 laboratories/departments</t>
  </si>
  <si>
    <t>Assoc Prof Daisuke Nonaka (course leader) and other professors</t>
  </si>
  <si>
    <t>琉球大学</t>
    <rPh sb="0" eb="4">
      <t>リュウキュウダイガク</t>
    </rPh>
    <phoneticPr fontId="43"/>
  </si>
  <si>
    <t>保健学研究科</t>
    <rPh sb="0" eb="3">
      <t>ホケンガク</t>
    </rPh>
    <rPh sb="3" eb="6">
      <t>ケンキュウカ</t>
    </rPh>
    <phoneticPr fontId="43"/>
  </si>
  <si>
    <t>沖縄グローバルヘルスサイエンスコース</t>
    <rPh sb="0" eb="2">
      <t>オキナワ</t>
    </rPh>
    <phoneticPr fontId="43"/>
  </si>
  <si>
    <t>国際地域保健分野の他に12の分野</t>
    <rPh sb="6" eb="8">
      <t>ブンヤ</t>
    </rPh>
    <rPh sb="9" eb="10">
      <t>ホカ</t>
    </rPh>
    <rPh sb="14" eb="16">
      <t>ブンヤ</t>
    </rPh>
    <phoneticPr fontId="43"/>
  </si>
  <si>
    <t>野中　大輔（コースリーダー）あるいは他分野の教員</t>
    <rPh sb="0" eb="2">
      <t>ノナカ</t>
    </rPh>
    <rPh sb="3" eb="5">
      <t>ダイスケ</t>
    </rPh>
    <rPh sb="18" eb="19">
      <t>ホカ</t>
    </rPh>
    <rPh sb="19" eb="21">
      <t>ブンヤ</t>
    </rPh>
    <rPh sb="22" eb="24">
      <t>キョウイン</t>
    </rPh>
    <phoneticPr fontId="43"/>
  </si>
  <si>
    <t>From 24 to 28 January, 2022</t>
  </si>
  <si>
    <t>[修士課程]
工学専攻
[博士課程]
生産エネルギー工学専攻
総合知能工学専攻</t>
    <rPh sb="1" eb="5">
      <t>シュウシカテイ</t>
    </rPh>
    <rPh sb="7" eb="11">
      <t>コウガクセンコウ</t>
    </rPh>
    <rPh sb="14" eb="18">
      <t>ハクシカテイ</t>
    </rPh>
    <rPh sb="20" eb="22">
      <t>セイサン</t>
    </rPh>
    <rPh sb="27" eb="29">
      <t>コウガク</t>
    </rPh>
    <rPh sb="29" eb="31">
      <t>センコウ</t>
    </rPh>
    <rPh sb="32" eb="40">
      <t>ソウゴウチノウコウガクセンコウ</t>
    </rPh>
    <phoneticPr fontId="43"/>
  </si>
  <si>
    <t>4 March 2022 to 12 April 2022</t>
  </si>
  <si>
    <t>10 June, 2023</t>
  </si>
  <si>
    <t>Web掲載なし
N/A</t>
    <rPh sb="3" eb="5">
      <t>ケイサイ</t>
    </rPh>
    <phoneticPr fontId="43"/>
  </si>
  <si>
    <t>Air pollution research Lab</t>
  </si>
  <si>
    <t>Kojiro Shimada</t>
  </si>
  <si>
    <t>海洋自然科学専攻</t>
    <rPh sb="0" eb="6">
      <t xml:space="preserve">カイヨウシゼンカガク </t>
    </rPh>
    <rPh sb="6" eb="8">
      <t xml:space="preserve">センコウ </t>
    </rPh>
    <phoneticPr fontId="43"/>
  </si>
  <si>
    <t>大気汚染化学研究室</t>
  </si>
  <si>
    <t>島田 幸治郎</t>
    <rPh sb="0" eb="2">
      <t xml:space="preserve">シマダ </t>
    </rPh>
    <rPh sb="3" eb="6">
      <t xml:space="preserve">コウジロウ </t>
    </rPh>
    <phoneticPr fontId="43"/>
  </si>
  <si>
    <t>From 7 January, to 7 February, 2023</t>
  </si>
  <si>
    <t>Hydrogen energy/material chemistry</t>
  </si>
  <si>
    <t>Tessui Nakagawa</t>
  </si>
  <si>
    <t>海洋自然科学専攻</t>
    <rPh sb="0" eb="6">
      <t>カイヨウシゼンカガク</t>
    </rPh>
    <rPh sb="6" eb="8">
      <t>センコウ</t>
    </rPh>
    <phoneticPr fontId="43"/>
  </si>
  <si>
    <t>水素エネルギー化学研究室</t>
    <rPh sb="0" eb="2">
      <t>スイソ</t>
    </rPh>
    <rPh sb="7" eb="9">
      <t>カガク</t>
    </rPh>
    <rPh sb="9" eb="12">
      <t>ケンキュウシツ</t>
    </rPh>
    <phoneticPr fontId="43"/>
  </si>
  <si>
    <t>中川 鉄水</t>
    <rPh sb="0" eb="5">
      <t>ナカガワテツスイ</t>
    </rPh>
    <phoneticPr fontId="43"/>
  </si>
  <si>
    <t>龍谷大学</t>
    <rPh sb="0" eb="2">
      <t>リュウコク</t>
    </rPh>
    <rPh sb="2" eb="4">
      <t>ダイガク</t>
    </rPh>
    <phoneticPr fontId="18"/>
  </si>
  <si>
    <t>経済学専攻</t>
    <rPh sb="0" eb="2">
      <t>ケイザイ</t>
    </rPh>
    <rPh sb="2" eb="3">
      <t>ガク</t>
    </rPh>
    <rPh sb="3" eb="5">
      <t>センコウ</t>
    </rPh>
    <phoneticPr fontId="18"/>
  </si>
  <si>
    <t>Online　submission : from April 1 to April 3, 2023 (Japan time)
Submission of documents by mail : from April 14 to April 25, 2023 (Japan time)</t>
  </si>
  <si>
    <t>公開済み
Public Information</t>
  </si>
  <si>
    <t>長崎大学</t>
  </si>
  <si>
    <t>熱帯医学・グローバルヘルス研究科</t>
  </si>
  <si>
    <t>博士前期課程，熱帯医学コース</t>
  </si>
  <si>
    <t>From 27 March to 14 April,2023</t>
  </si>
  <si>
    <t>博士前期課程，ヘルスイノベーションコース</t>
  </si>
  <si>
    <t>6902A</t>
  </si>
  <si>
    <t>Graduate School of Biomedical Sciences</t>
  </si>
  <si>
    <t>Division of Disater and Radiation Medical Sciences Joint Degree</t>
  </si>
  <si>
    <t>長崎大学</t>
    <rPh sb="0" eb="2">
      <t>ナガサキ</t>
    </rPh>
    <rPh sb="2" eb="4">
      <t>ダイガク</t>
    </rPh>
    <phoneticPr fontId="43"/>
  </si>
  <si>
    <t>医歯薬学総合研究科</t>
    <rPh sb="0" eb="3">
      <t>イシヤク</t>
    </rPh>
    <rPh sb="3" eb="4">
      <t>ガク</t>
    </rPh>
    <rPh sb="4" eb="6">
      <t>ソウゴウ</t>
    </rPh>
    <rPh sb="6" eb="8">
      <t>ケンキュウ</t>
    </rPh>
    <rPh sb="8" eb="9">
      <t>カ</t>
    </rPh>
    <phoneticPr fontId="43"/>
  </si>
  <si>
    <t>災害・被ばく医療科学共同専攻</t>
    <rPh sb="0" eb="2">
      <t>サイガイ</t>
    </rPh>
    <rPh sb="3" eb="4">
      <t>ヒ</t>
    </rPh>
    <rPh sb="6" eb="8">
      <t>イリョウ</t>
    </rPh>
    <rPh sb="8" eb="10">
      <t>カガク</t>
    </rPh>
    <rPh sb="10" eb="12">
      <t>キョウドウ</t>
    </rPh>
    <rPh sb="12" eb="14">
      <t>センコウ</t>
    </rPh>
    <phoneticPr fontId="43"/>
  </si>
  <si>
    <t>to be determined</t>
  </si>
  <si>
    <t xml:space="preserve">April 18 to , April 22, 2022 </t>
  </si>
  <si>
    <t>水環境科学コース</t>
  </si>
  <si>
    <t>By 14 April, 2023</t>
  </si>
  <si>
    <t>6903B</t>
  </si>
  <si>
    <t>Computer and Information Science Program</t>
  </si>
  <si>
    <t>JUN Laboratory</t>
  </si>
  <si>
    <t>Byungdug Jun</t>
  </si>
  <si>
    <t>情報工学コース</t>
    <rPh sb="0" eb="2">
      <t>ジョウホウ</t>
    </rPh>
    <rPh sb="2" eb="4">
      <t>コウガク</t>
    </rPh>
    <phoneticPr fontId="43"/>
  </si>
  <si>
    <t>全　研究室</t>
  </si>
  <si>
    <t>全　炳徳</t>
  </si>
  <si>
    <t>6903C</t>
  </si>
  <si>
    <t>Electrical Engineering and Computer Science Program</t>
  </si>
  <si>
    <t>電気情報工学コース</t>
    <rPh sb="0" eb="2">
      <t>デンキ</t>
    </rPh>
    <rPh sb="2" eb="4">
      <t>ジョウホウ</t>
    </rPh>
    <rPh sb="4" eb="6">
      <t>コウガク</t>
    </rPh>
    <phoneticPr fontId="43"/>
  </si>
  <si>
    <t>6904A</t>
  </si>
  <si>
    <t>Graduate School of Fishreies and Environmental Science</t>
  </si>
  <si>
    <t>長崎大学</t>
    <rPh sb="0" eb="4">
      <t xml:space="preserve">ナガサキダイガク </t>
    </rPh>
    <phoneticPr fontId="43"/>
  </si>
  <si>
    <t>水産・環境科学総合研究科</t>
    <rPh sb="0" eb="2">
      <t xml:space="preserve">スイサン </t>
    </rPh>
    <rPh sb="3" eb="5">
      <t xml:space="preserve">カンキョウカガク </t>
    </rPh>
    <rPh sb="5" eb="7">
      <t xml:space="preserve">カガク </t>
    </rPh>
    <rPh sb="7" eb="9">
      <t xml:space="preserve">ソウゴウ </t>
    </rPh>
    <rPh sb="9" eb="11">
      <t xml:space="preserve">ケンキュウカ </t>
    </rPh>
    <rPh sb="11" eb="12">
      <t xml:space="preserve">カ </t>
    </rPh>
    <phoneticPr fontId="43"/>
  </si>
  <si>
    <t>Until April 2023</t>
  </si>
  <si>
    <t>Arinori Kawamura</t>
  </si>
  <si>
    <t>長崎大学</t>
    <rPh sb="0" eb="4">
      <t>ナガサキダイガク</t>
    </rPh>
    <phoneticPr fontId="43"/>
  </si>
  <si>
    <t>多文化社会学研究科</t>
    <rPh sb="0" eb="3">
      <t>タブンカ</t>
    </rPh>
    <rPh sb="3" eb="6">
      <t>シャカイガク</t>
    </rPh>
    <rPh sb="6" eb="9">
      <t>ケンキュウカ</t>
    </rPh>
    <phoneticPr fontId="43"/>
  </si>
  <si>
    <t>多文化社会学専攻</t>
    <rPh sb="0" eb="3">
      <t>タブンカ</t>
    </rPh>
    <rPh sb="3" eb="6">
      <t>シャカイガク</t>
    </rPh>
    <rPh sb="6" eb="8">
      <t>センコウ</t>
    </rPh>
    <phoneticPr fontId="43"/>
  </si>
  <si>
    <t>河村有教</t>
    <rPh sb="0" eb="2">
      <t>カワムラ</t>
    </rPh>
    <rPh sb="2" eb="3">
      <t>タモツ</t>
    </rPh>
    <rPh sb="3" eb="4">
      <t>キョウ</t>
    </rPh>
    <phoneticPr fontId="43"/>
  </si>
  <si>
    <t>To 31 May, 2023</t>
  </si>
  <si>
    <t>Satoru Komatsu</t>
  </si>
  <si>
    <t>小松　悟</t>
    <rPh sb="0" eb="2">
      <t>コマツ</t>
    </rPh>
    <rPh sb="3" eb="4">
      <t>サトル</t>
    </rPh>
    <phoneticPr fontId="43"/>
  </si>
  <si>
    <t>6906A</t>
  </si>
  <si>
    <t>Interfaculty Initiative in Planetary Health</t>
  </si>
  <si>
    <t>Doctor of Public Health Program</t>
  </si>
  <si>
    <t>プラネタリーヘルス学環</t>
    <rPh sb="9" eb="11">
      <t>ガッカン</t>
    </rPh>
    <phoneticPr fontId="43"/>
  </si>
  <si>
    <t>博士後期課程・Doctor of Public Health プログラム</t>
    <rPh sb="0" eb="2">
      <t>ハクシ</t>
    </rPh>
    <rPh sb="2" eb="6">
      <t>コウキカテイ</t>
    </rPh>
    <phoneticPr fontId="43"/>
  </si>
  <si>
    <t>From 4 April to 22 April,2022</t>
  </si>
  <si>
    <t>京都大学</t>
    <rPh sb="0" eb="4">
      <t>キョウトダイガク</t>
    </rPh>
    <phoneticPr fontId="43"/>
  </si>
  <si>
    <t>経済学研究科</t>
    <rPh sb="0" eb="6">
      <t>ケイザイガクケンキュウカ</t>
    </rPh>
    <phoneticPr fontId="43"/>
  </si>
  <si>
    <t>東アジア持続的経済発展研究コース</t>
    <rPh sb="0" eb="1">
      <t>ヒガシ</t>
    </rPh>
    <rPh sb="4" eb="13">
      <t>ジゾクテキケイザイハッテンケンキュウ</t>
    </rPh>
    <phoneticPr fontId="43"/>
  </si>
  <si>
    <t>From 1 to 19 November,2021 (Master's programme)
From 1 to April to 13 May, 2022 (Doctoral programme)</t>
  </si>
  <si>
    <t>京都大学</t>
    <rPh sb="0" eb="2">
      <t>キョウト</t>
    </rPh>
    <rPh sb="2" eb="4">
      <t>ダイガク</t>
    </rPh>
    <phoneticPr fontId="19"/>
  </si>
  <si>
    <t>工学研究科</t>
    <rPh sb="0" eb="2">
      <t>コウガク</t>
    </rPh>
    <rPh sb="2" eb="5">
      <t>ケンキュウカ</t>
    </rPh>
    <phoneticPr fontId="19"/>
  </si>
  <si>
    <t>社会基盤工学専攻</t>
    <rPh sb="0" eb="6">
      <t>シャカイキバンコウガク</t>
    </rPh>
    <rPh sb="6" eb="8">
      <t>センコウ</t>
    </rPh>
    <phoneticPr fontId="19"/>
  </si>
  <si>
    <t>From April 1 to April 30, 2023</t>
  </si>
  <si>
    <t>都市社会工学専攻</t>
    <rPh sb="0" eb="8">
      <t>トシシャカイコウガクセンコウ</t>
    </rPh>
    <phoneticPr fontId="19"/>
  </si>
  <si>
    <t>4802C</t>
  </si>
  <si>
    <t>Department of Environmental Engineering</t>
  </si>
  <si>
    <t>京都大学</t>
    <rPh sb="0" eb="2">
      <t>キョウト</t>
    </rPh>
    <rPh sb="2" eb="4">
      <t>ダイガク</t>
    </rPh>
    <phoneticPr fontId="43"/>
  </si>
  <si>
    <t>都市環境工学専攻</t>
    <rPh sb="0" eb="2">
      <t>トシ</t>
    </rPh>
    <rPh sb="2" eb="8">
      <t>カンキョウコウガクセンコウ</t>
    </rPh>
    <phoneticPr fontId="43"/>
  </si>
  <si>
    <t>4802D</t>
  </si>
  <si>
    <t>Department of Micro Engineering</t>
  </si>
  <si>
    <t>Nanometrics Engineering Lab</t>
  </si>
  <si>
    <t>Ryuji Yokokawa</t>
  </si>
  <si>
    <t>京都大学</t>
  </si>
  <si>
    <t>マイクロエンジニアリング専攻</t>
  </si>
  <si>
    <t>ナノメトリックス工学研究室</t>
  </si>
  <si>
    <t>横川隆司</t>
  </si>
  <si>
    <t>農学特別コース</t>
    <rPh sb="0" eb="4">
      <t>ノウガクトクベツ</t>
    </rPh>
    <phoneticPr fontId="43"/>
  </si>
  <si>
    <t>Application deadline will be the end of May 2023.</t>
  </si>
  <si>
    <t>https://www.kais.kyoto-u.ac.jp/english/</t>
  </si>
  <si>
    <t>4804A</t>
  </si>
  <si>
    <t>Graduate School of Asian and African Area Studies</t>
  </si>
  <si>
    <t>Division of African Area Studies</t>
  </si>
  <si>
    <t>アジア・アフリカ地域研究研究科</t>
    <rPh sb="8" eb="15">
      <t>チイキケンキュウケンキュウカ</t>
    </rPh>
    <phoneticPr fontId="43"/>
  </si>
  <si>
    <t>アフリカ地域研究専攻</t>
    <rPh sb="4" eb="6">
      <t>チイキ</t>
    </rPh>
    <rPh sb="6" eb="8">
      <t>ケンキュウ</t>
    </rPh>
    <rPh sb="8" eb="10">
      <t>センコウ</t>
    </rPh>
    <phoneticPr fontId="43"/>
  </si>
  <si>
    <t>From March 1 to March 20, 2023</t>
  </si>
  <si>
    <t>4804B</t>
  </si>
  <si>
    <t>Division of Southeast Asian Area Studies</t>
  </si>
  <si>
    <t>アジア・アフリカ地域研究研究科</t>
  </si>
  <si>
    <t>東南アジア地域研究専攻</t>
  </si>
  <si>
    <t>to be announced</t>
  </si>
  <si>
    <t>4805A</t>
  </si>
  <si>
    <t>Graduate School of Informatics</t>
  </si>
  <si>
    <t>Department of Social Informatics</t>
  </si>
  <si>
    <t>Medical Informatics</t>
  </si>
  <si>
    <t>Dr.Tomohiro Kuroda</t>
  </si>
  <si>
    <t>情報学研究科</t>
    <rPh sb="0" eb="6">
      <t>ジョウホウガクケンキュウカ</t>
    </rPh>
    <phoneticPr fontId="43"/>
  </si>
  <si>
    <t>社会情報学専攻</t>
    <rPh sb="0" eb="7">
      <t>シャカイジョウホウガクセンコウ</t>
    </rPh>
    <phoneticPr fontId="43"/>
  </si>
  <si>
    <t>医療情報学講座</t>
    <rPh sb="0" eb="7">
      <t>イリョウジョウホウガクコウザ</t>
    </rPh>
    <phoneticPr fontId="43"/>
  </si>
  <si>
    <t>黒田　知宏</t>
    <rPh sb="0" eb="2">
      <t>クロダ</t>
    </rPh>
    <rPh sb="3" eb="5">
      <t>トモヒロ</t>
    </rPh>
    <phoneticPr fontId="43"/>
  </si>
  <si>
    <t>By the middle of March, 2023</t>
  </si>
  <si>
    <t>4805B</t>
  </si>
  <si>
    <t>Consensus Informatics, Social Information Network</t>
  </si>
  <si>
    <t>Dr.Takayuki Ito</t>
  </si>
  <si>
    <t>社会情報ネットワーク講座　合意情報学分野</t>
  </si>
  <si>
    <t>伊藤　孝行</t>
    <rPh sb="0" eb="2">
      <t>イトウ</t>
    </rPh>
    <rPh sb="3" eb="5">
      <t>タカユキ</t>
    </rPh>
    <phoneticPr fontId="43"/>
  </si>
  <si>
    <t>By early April, 2023</t>
  </si>
  <si>
    <t>地球環境学舎</t>
    <rPh sb="0" eb="6">
      <t>チキュウカンキョウガクシャ</t>
    </rPh>
    <phoneticPr fontId="43"/>
  </si>
  <si>
    <t>環境マネジメント専攻／地球環境学専攻</t>
    <rPh sb="0" eb="2">
      <t>カンキョウ</t>
    </rPh>
    <rPh sb="8" eb="10">
      <t>センコウ</t>
    </rPh>
    <rPh sb="11" eb="16">
      <t>チキュウカンキョウガク</t>
    </rPh>
    <rPh sb="16" eb="18">
      <t>センコウ</t>
    </rPh>
    <phoneticPr fontId="43"/>
  </si>
  <si>
    <t>From mid February to late March, 2023</t>
  </si>
  <si>
    <t>埼玉大学</t>
    <rPh sb="0" eb="2">
      <t>サイタマ</t>
    </rPh>
    <rPh sb="2" eb="4">
      <t>ダイガク</t>
    </rPh>
    <phoneticPr fontId="43"/>
  </si>
  <si>
    <t>博士前期課程：環境社会基盤国際プログラム
博士後期課程：環境科学・社会基盤コース</t>
  </si>
  <si>
    <t>From 1st Feb.  to 15th April, 2023</t>
  </si>
  <si>
    <t>3301B</t>
  </si>
  <si>
    <t>Graduate School of Science &amp; Engineering</t>
  </si>
  <si>
    <t>Energy System-Information Technology Innovation International Professional Program</t>
  </si>
  <si>
    <t>埼玉大学</t>
    <rPh sb="0" eb="4">
      <t>サイタマダイガク</t>
    </rPh>
    <phoneticPr fontId="43"/>
  </si>
  <si>
    <t>エネルギーシステム・情報通信技術革新国際人材育成プログラム</t>
  </si>
  <si>
    <t>Deadline : April 15th,2023</t>
  </si>
  <si>
    <t>Fujino, Takeshi/Senavirathna, Mudalige Don Hiranya Jayasanka/Fukahori, Kiyotaka/Oguchi, Chiaki</t>
  </si>
  <si>
    <t>博士前期課程：地球環境における科学技術の応用と融合 PG</t>
  </si>
  <si>
    <t>藤野　毅</t>
  </si>
  <si>
    <t>芝浦工業大学</t>
  </si>
  <si>
    <t xml:space="preserve">Research student(Master)：From late May to early June,2023
</t>
  </si>
  <si>
    <t>Research student (Doctor)：From June,2023</t>
  </si>
  <si>
    <t>名古屋大学</t>
  </si>
  <si>
    <t>国際開発研究科</t>
  </si>
  <si>
    <t>国際開発協力専攻</t>
  </si>
  <si>
    <t>所定のアドレスに問い合わせてください
Please send an email in the next column</t>
  </si>
  <si>
    <t>4102A</t>
  </si>
  <si>
    <t>Graduate School of Engineering (Graduate School of Environmental Studies)</t>
  </si>
  <si>
    <t>Department of Civil and Environmental Engineering (Group of Sustainable Development)</t>
  </si>
  <si>
    <t>工学研究科（環境学研究科）</t>
  </si>
  <si>
    <t>土木工学専攻（都市環境学専攻持続発展学系）</t>
  </si>
  <si>
    <t>From Feb to middle of March, 2023</t>
  </si>
  <si>
    <t>4103A</t>
  </si>
  <si>
    <t>LL.M.&amp; LL.D. (Comparative Law) program in Law and Political Science</t>
  </si>
  <si>
    <t>法学研究科</t>
  </si>
  <si>
    <t>総合法政専攻
国際法政コース</t>
  </si>
  <si>
    <t>By the end of May</t>
  </si>
  <si>
    <t>4104A</t>
  </si>
  <si>
    <t>Graduate School of Environmental Studies</t>
  </si>
  <si>
    <t>Environmental Law and Politics, Department of Social and Human Environment</t>
  </si>
  <si>
    <t>Prof. Ko Nomura, Assoc. Prof. Yoko Masuzawa</t>
  </si>
  <si>
    <t>大学院環境学研究科</t>
  </si>
  <si>
    <t>社会環境学専攻環境法政論講座</t>
  </si>
  <si>
    <t>野村康教授
増沢陽子准教授</t>
  </si>
  <si>
    <t>Practical Studies in Africa</t>
  </si>
  <si>
    <t>MAKIHARA Daigo</t>
  </si>
  <si>
    <t>大学院生命農学研究科</t>
  </si>
  <si>
    <t>実践アフリカ開発</t>
  </si>
  <si>
    <t>槇原大悟</t>
  </si>
  <si>
    <t>Plant Physiology and Morphology</t>
  </si>
  <si>
    <t>MITSUYA Shiro</t>
  </si>
  <si>
    <t>植物生理形態学</t>
  </si>
  <si>
    <t>三屋史朗</t>
  </si>
  <si>
    <t>Natural Resource Management Laboratory</t>
  </si>
  <si>
    <t>HYAKUMURA Kimihiko</t>
  </si>
  <si>
    <t>九州大学</t>
  </si>
  <si>
    <t>地球社会統合科学府</t>
  </si>
  <si>
    <t>包括的生物環境科学コース</t>
  </si>
  <si>
    <t>自然資源管理コース</t>
  </si>
  <si>
    <t>百村帝彦</t>
  </si>
  <si>
    <t>Deadline: May 31, 2023</t>
  </si>
  <si>
    <t>大学院法学府</t>
  </si>
  <si>
    <t>国際コース</t>
  </si>
  <si>
    <t>not applicable</t>
  </si>
  <si>
    <t>From 25 February to 25 April,2022</t>
  </si>
  <si>
    <t>CSPA</t>
  </si>
  <si>
    <t>Professor Hasumi Jiro, Professor Izumi Kaoru, Dr Oga Toru</t>
  </si>
  <si>
    <t>国際コース(アジアにおける比較政治・行政学プログラム)</t>
  </si>
  <si>
    <t>蓮見二郎、出水薫、大賀哲</t>
  </si>
  <si>
    <t>From 31 January to 31 March, 2022</t>
  </si>
  <si>
    <t>大学院経済学府</t>
  </si>
  <si>
    <t>公共経済学国際プログラム</t>
  </si>
  <si>
    <t>Early March</t>
  </si>
  <si>
    <t>March 22, 2022 to April 22, 2022</t>
  </si>
  <si>
    <t>金融・企業経済学国際プログラム</t>
  </si>
  <si>
    <t>経営・会計学国際プログラム</t>
  </si>
  <si>
    <t>6702A</t>
  </si>
  <si>
    <t>Graduate school of Design</t>
  </si>
  <si>
    <t>Department of Design, Environmental Design Course</t>
  </si>
  <si>
    <t>Inoue Lab</t>
  </si>
  <si>
    <t>Tomo INOUE</t>
  </si>
  <si>
    <t>芸術工学府</t>
  </si>
  <si>
    <t>芸術工学専攻/環境設計コース</t>
  </si>
  <si>
    <t>井上研究室</t>
  </si>
  <si>
    <t>―</t>
  </si>
  <si>
    <t>Early May, 2023</t>
  </si>
  <si>
    <t>6702B</t>
  </si>
  <si>
    <t>Imasaka Laboratory</t>
  </si>
  <si>
    <t>Tomoko Imasaka</t>
  </si>
  <si>
    <t>今坂研究室</t>
  </si>
  <si>
    <t>大学院工学府</t>
  </si>
  <si>
    <t>By the end of March, 2023</t>
  </si>
  <si>
    <t>水素エネルギーシステム専攻</t>
  </si>
  <si>
    <t>地球資源システム工学専攻</t>
  </si>
  <si>
    <t>共同資源工学専攻</t>
  </si>
  <si>
    <t>6701A</t>
  </si>
  <si>
    <t>Graduate School of  Information Science and Electrical Engineering</t>
  </si>
  <si>
    <t>Department of Information Science and Technology/ International Doctoral Program</t>
  </si>
  <si>
    <t>システム情報科学府</t>
  </si>
  <si>
    <t>情報理工学専攻/博士後期課程グローバルコース</t>
  </si>
  <si>
    <t>From beginning to middle of June, 2023</t>
  </si>
  <si>
    <t>From March to middle of July,2023</t>
  </si>
  <si>
    <t>6701B</t>
  </si>
  <si>
    <t>Graduate School of Information Science and Electrical Engineering</t>
  </si>
  <si>
    <t>Department of Electrical and Electronic Engineering/ International Doctoral Program</t>
  </si>
  <si>
    <t>電気電子工学専攻/博士後期課程グローバルコース</t>
  </si>
  <si>
    <t>生物資源環境科学府</t>
  </si>
  <si>
    <t>学府国際コース</t>
  </si>
  <si>
    <t xml:space="preserve">Application periods: 
1. Late March, 2023
2. Early June, 2023 </t>
  </si>
  <si>
    <t>6704B</t>
  </si>
  <si>
    <t>人間環境学府</t>
  </si>
  <si>
    <t>持続都市建築システム国際コース</t>
  </si>
  <si>
    <t>From 1 to 31 May,2023</t>
  </si>
  <si>
    <t>April, 2023</t>
  </si>
  <si>
    <t>6705A</t>
  </si>
  <si>
    <t>Interdisciplinary Graduate School of Engineering Sciences</t>
  </si>
  <si>
    <t xml:space="preserve">Intellectual Exchange and Innovation (IEI) Program </t>
  </si>
  <si>
    <t>総合理工学府</t>
  </si>
  <si>
    <t>グリーン理工学国際コース</t>
  </si>
  <si>
    <t>From Early of May to Middle of May, 2023</t>
  </si>
  <si>
    <t>Deadline:Middle of May, 2023</t>
  </si>
  <si>
    <t>Plant Genetics and Breeding</t>
  </si>
  <si>
    <t>Dr. Matsushima Kenichi</t>
  </si>
  <si>
    <t>信州大学</t>
    <rPh sb="0" eb="2">
      <t>シンシュウ</t>
    </rPh>
    <rPh sb="2" eb="4">
      <t>ダイガク</t>
    </rPh>
    <phoneticPr fontId="43"/>
  </si>
  <si>
    <t>農学専攻</t>
    <rPh sb="0" eb="2">
      <t>ノウガク</t>
    </rPh>
    <rPh sb="2" eb="4">
      <t>センコウ</t>
    </rPh>
    <phoneticPr fontId="43"/>
  </si>
  <si>
    <t>植物遺伝育種学</t>
    <rPh sb="0" eb="2">
      <t>ショクブツ</t>
    </rPh>
    <rPh sb="2" eb="4">
      <t>イデン</t>
    </rPh>
    <rPh sb="4" eb="6">
      <t>イクシュ</t>
    </rPh>
    <rPh sb="6" eb="7">
      <t>ガク</t>
    </rPh>
    <phoneticPr fontId="43"/>
  </si>
  <si>
    <t>松島憲一</t>
    <rPh sb="0" eb="2">
      <t>マツシマ</t>
    </rPh>
    <rPh sb="2" eb="4">
      <t>ケンイチ</t>
    </rPh>
    <phoneticPr fontId="43"/>
  </si>
  <si>
    <t>June, 2023</t>
  </si>
  <si>
    <t>Dr. Nemoto Kazuhiro</t>
  </si>
  <si>
    <t>根本和洋</t>
    <rPh sb="0" eb="2">
      <t>ネモト</t>
    </rPh>
    <rPh sb="2" eb="3">
      <t>カズ</t>
    </rPh>
    <rPh sb="3" eb="4">
      <t>ヒロ</t>
    </rPh>
    <phoneticPr fontId="43"/>
  </si>
  <si>
    <t>Horticulture</t>
  </si>
  <si>
    <t>Dr. Akutsu Masako</t>
  </si>
  <si>
    <t>園芸学</t>
    <rPh sb="0" eb="3">
      <t>エンゲイガク</t>
    </rPh>
    <phoneticPr fontId="43"/>
  </si>
  <si>
    <t>阿久津雅子</t>
    <rPh sb="0" eb="3">
      <t>アクツ</t>
    </rPh>
    <rPh sb="3" eb="5">
      <t>マサコ</t>
    </rPh>
    <phoneticPr fontId="43"/>
  </si>
  <si>
    <t>Food Chemistry</t>
  </si>
  <si>
    <t>Dr. Katayama Shigeru</t>
  </si>
  <si>
    <t>食品化学</t>
    <rPh sb="0" eb="2">
      <t>ショクヒン</t>
    </rPh>
    <rPh sb="2" eb="4">
      <t>カガク</t>
    </rPh>
    <phoneticPr fontId="43"/>
  </si>
  <si>
    <t>片山茂</t>
    <rPh sb="0" eb="2">
      <t>カタヤマ</t>
    </rPh>
    <rPh sb="2" eb="3">
      <t>シゲル</t>
    </rPh>
    <phoneticPr fontId="43"/>
  </si>
  <si>
    <t>Postharvest Science and Functional Properties of Fruits and Vegetable</t>
  </si>
  <si>
    <t>Dr. Hamauzu Yasunori</t>
  </si>
  <si>
    <t>青果物機能学</t>
    <rPh sb="0" eb="3">
      <t>セイカブツ</t>
    </rPh>
    <rPh sb="3" eb="5">
      <t>キノウ</t>
    </rPh>
    <rPh sb="5" eb="6">
      <t>ガク</t>
    </rPh>
    <phoneticPr fontId="43"/>
  </si>
  <si>
    <t>濵渦康範</t>
    <rPh sb="0" eb="1">
      <t>ハマ</t>
    </rPh>
    <rPh sb="1" eb="2">
      <t>ウズ</t>
    </rPh>
    <rPh sb="2" eb="4">
      <t>ヤスノリ</t>
    </rPh>
    <phoneticPr fontId="43"/>
  </si>
  <si>
    <t>Applied Ethology</t>
  </si>
  <si>
    <t>Dr. Takeda Kenichi</t>
  </si>
  <si>
    <t>動物行動管理学</t>
    <rPh sb="0" eb="2">
      <t>ドウブツ</t>
    </rPh>
    <rPh sb="2" eb="4">
      <t>コウドウ</t>
    </rPh>
    <rPh sb="4" eb="6">
      <t>カンリ</t>
    </rPh>
    <rPh sb="6" eb="7">
      <t>ガク</t>
    </rPh>
    <phoneticPr fontId="43"/>
  </si>
  <si>
    <t>竹田謙一</t>
    <rPh sb="0" eb="2">
      <t>タケダ</t>
    </rPh>
    <rPh sb="2" eb="4">
      <t>ケンイチ</t>
    </rPh>
    <phoneticPr fontId="43"/>
  </si>
  <si>
    <t>Rural Environment and Engineering</t>
  </si>
  <si>
    <t>Dr. Suzuki Jun</t>
  </si>
  <si>
    <t>農業工学</t>
    <rPh sb="0" eb="2">
      <t>ノウギョウ</t>
    </rPh>
    <rPh sb="2" eb="4">
      <t>コウガク</t>
    </rPh>
    <phoneticPr fontId="43"/>
  </si>
  <si>
    <t>鈴木純</t>
    <rPh sb="0" eb="2">
      <t>スズキ</t>
    </rPh>
    <rPh sb="2" eb="3">
      <t>ジュン</t>
    </rPh>
    <phoneticPr fontId="43"/>
  </si>
  <si>
    <t>Forest Environment</t>
  </si>
  <si>
    <t>Dr. Yasue Koh</t>
  </si>
  <si>
    <t>森林環境学</t>
    <rPh sb="0" eb="2">
      <t>シンリン</t>
    </rPh>
    <rPh sb="2" eb="5">
      <t>カンキョウガク</t>
    </rPh>
    <phoneticPr fontId="43"/>
  </si>
  <si>
    <t>安江恒</t>
    <rPh sb="0" eb="2">
      <t>ヤスエ</t>
    </rPh>
    <rPh sb="2" eb="3">
      <t>コウ</t>
    </rPh>
    <phoneticPr fontId="43"/>
  </si>
  <si>
    <t>Watershed Conservation</t>
  </si>
  <si>
    <t>Dr. Fukuyama Taijiro</t>
  </si>
  <si>
    <t>流域保全学</t>
    <rPh sb="0" eb="2">
      <t>リュウイキ</t>
    </rPh>
    <rPh sb="2" eb="4">
      <t>ホゼン</t>
    </rPh>
    <rPh sb="4" eb="5">
      <t>ガク</t>
    </rPh>
    <phoneticPr fontId="43"/>
  </si>
  <si>
    <t>福山泰治郎</t>
  </si>
  <si>
    <t>8402A</t>
  </si>
  <si>
    <t>Graduate School of Medicine, Science and Technology</t>
  </si>
  <si>
    <t>Department of Biomedical Engineering/Biotechnology Division</t>
  </si>
  <si>
    <t>Animal Physiology</t>
  </si>
  <si>
    <t>Dr. Yonekura Shinichi</t>
  </si>
  <si>
    <t>総合医理工学研究科</t>
    <rPh sb="0" eb="2">
      <t>ソウゴウ</t>
    </rPh>
    <rPh sb="2" eb="3">
      <t>イ</t>
    </rPh>
    <rPh sb="3" eb="4">
      <t>リ</t>
    </rPh>
    <rPh sb="4" eb="5">
      <t>コウ</t>
    </rPh>
    <rPh sb="5" eb="6">
      <t>ガク</t>
    </rPh>
    <rPh sb="6" eb="9">
      <t>ケンキュウカ</t>
    </rPh>
    <phoneticPr fontId="43"/>
  </si>
  <si>
    <t>生命医工学専攻/生命工学分野</t>
    <rPh sb="0" eb="2">
      <t>セイメイ</t>
    </rPh>
    <rPh sb="2" eb="5">
      <t>イコウガク</t>
    </rPh>
    <rPh sb="5" eb="7">
      <t>センコウ</t>
    </rPh>
    <rPh sb="8" eb="10">
      <t>セイメイ</t>
    </rPh>
    <rPh sb="10" eb="12">
      <t>コウガク</t>
    </rPh>
    <rPh sb="12" eb="14">
      <t>ブンヤ</t>
    </rPh>
    <phoneticPr fontId="43"/>
  </si>
  <si>
    <t>動物生理学</t>
    <rPh sb="0" eb="2">
      <t>ドウブツ</t>
    </rPh>
    <rPh sb="2" eb="5">
      <t>セイリガク</t>
    </rPh>
    <phoneticPr fontId="43"/>
  </si>
  <si>
    <t>米倉真一</t>
    <rPh sb="0" eb="2">
      <t>ヨネクラ</t>
    </rPh>
    <rPh sb="2" eb="4">
      <t>シンイチ</t>
    </rPh>
    <phoneticPr fontId="43"/>
  </si>
  <si>
    <t>December, 2022</t>
  </si>
  <si>
    <t>8402B</t>
  </si>
  <si>
    <t>Department of Science and Technology/Biological and Agricultural Sciences Division</t>
  </si>
  <si>
    <t>総合理工学専攻/生物・生命科学分野</t>
    <rPh sb="0" eb="2">
      <t>ソウゴウ</t>
    </rPh>
    <rPh sb="2" eb="5">
      <t>リコウガク</t>
    </rPh>
    <rPh sb="5" eb="7">
      <t>センコウ</t>
    </rPh>
    <rPh sb="8" eb="10">
      <t>セイブツ</t>
    </rPh>
    <rPh sb="11" eb="13">
      <t>セイメイ</t>
    </rPh>
    <rPh sb="13" eb="15">
      <t>カガク</t>
    </rPh>
    <rPh sb="15" eb="17">
      <t>ブンヤ</t>
    </rPh>
    <phoneticPr fontId="43"/>
  </si>
  <si>
    <t>8402C</t>
  </si>
  <si>
    <t>8402D</t>
  </si>
  <si>
    <t>8402E</t>
  </si>
  <si>
    <t>8402F</t>
  </si>
  <si>
    <t>Department of Science and Technology/Mountain and Environmental Sciences Division</t>
  </si>
  <si>
    <t>総合理工学専攻/山岳環境科学分野</t>
    <rPh sb="0" eb="2">
      <t>ソウゴウ</t>
    </rPh>
    <rPh sb="2" eb="5">
      <t>リコウガク</t>
    </rPh>
    <rPh sb="5" eb="7">
      <t>センコウ</t>
    </rPh>
    <rPh sb="8" eb="10">
      <t>サンガク</t>
    </rPh>
    <rPh sb="10" eb="12">
      <t>カンキョウ</t>
    </rPh>
    <rPh sb="12" eb="14">
      <t>カガク</t>
    </rPh>
    <rPh sb="14" eb="16">
      <t>ブンヤ</t>
    </rPh>
    <phoneticPr fontId="43"/>
  </si>
  <si>
    <t>8402G</t>
  </si>
  <si>
    <t>Department of Science and Technology</t>
  </si>
  <si>
    <t>Only in Ueda campus</t>
  </si>
  <si>
    <t>総合医理工学研究科</t>
    <rPh sb="0" eb="2">
      <t>ソウゴウ</t>
    </rPh>
    <rPh sb="2" eb="6">
      <t>イリコウガク</t>
    </rPh>
    <rPh sb="6" eb="9">
      <t>ケンキュウカ</t>
    </rPh>
    <phoneticPr fontId="43"/>
  </si>
  <si>
    <t>上田キャンパスに所在のある研究室のみ</t>
    <rPh sb="0" eb="2">
      <t>ウエダ</t>
    </rPh>
    <rPh sb="8" eb="10">
      <t>ショザイ</t>
    </rPh>
    <rPh sb="13" eb="16">
      <t>ケンキュウシツ</t>
    </rPh>
    <phoneticPr fontId="43"/>
  </si>
  <si>
    <t xml:space="preserve">From 1 April to 28 April,2023  </t>
  </si>
  <si>
    <t>8402H</t>
  </si>
  <si>
    <t>Department of Biomedical Engineering 3-year course</t>
  </si>
  <si>
    <t>生命医工学専攻3年制コース</t>
    <rPh sb="0" eb="7">
      <t>セイメイイコウガクセンコウ</t>
    </rPh>
    <rPh sb="8" eb="10">
      <t>ネンセイ</t>
    </rPh>
    <phoneticPr fontId="43"/>
  </si>
  <si>
    <t>6301A</t>
  </si>
  <si>
    <t>Doctoral course■Division of Medicine</t>
  </si>
  <si>
    <t>Department of Immunology</t>
  </si>
  <si>
    <t>Katsuaki Hoshino</t>
  </si>
  <si>
    <t>香川大学</t>
  </si>
  <si>
    <t>医学系研究科</t>
  </si>
  <si>
    <t>博士課程■医学専攻</t>
  </si>
  <si>
    <t>免疫学講座</t>
  </si>
  <si>
    <t>星野克明</t>
  </si>
  <si>
    <t>Before 30 April, 2023</t>
  </si>
  <si>
    <t>6301B</t>
  </si>
  <si>
    <t>Department of Pharmacology</t>
  </si>
  <si>
    <t>Akira Nishiyama</t>
  </si>
  <si>
    <t>薬理学</t>
  </si>
  <si>
    <t>西山　成</t>
  </si>
  <si>
    <t>6301C</t>
  </si>
  <si>
    <t>Department of Molecular Neurobiology</t>
  </si>
  <si>
    <t>Tohru Yamamoto</t>
  </si>
  <si>
    <t>分子神経生物学</t>
  </si>
  <si>
    <t>山本　融</t>
  </si>
  <si>
    <t>6301D</t>
  </si>
  <si>
    <t>Department of Radiology</t>
  </si>
  <si>
    <t>Yoshihiro Nishiyama</t>
  </si>
  <si>
    <t>放射線医学講座</t>
  </si>
  <si>
    <t>西山佳宏</t>
  </si>
  <si>
    <t>6301E</t>
  </si>
  <si>
    <t>Department of CardioRenal and CerebroVascular Medicine</t>
  </si>
  <si>
    <t>Tetsuo Minamino</t>
  </si>
  <si>
    <t>循環器・腎臓・脳卒中内科学</t>
  </si>
  <si>
    <t>南野　哲男</t>
  </si>
  <si>
    <t>6301F</t>
  </si>
  <si>
    <t xml:space="preserve">Oncology Pathology, Department of Pathology and Host-Defense, </t>
  </si>
  <si>
    <t>Yoko Matsuda</t>
  </si>
  <si>
    <t>病理病態・生体防御医学講座　腫瘍病理学</t>
  </si>
  <si>
    <t>松田　陽子</t>
  </si>
  <si>
    <t>6301G</t>
  </si>
  <si>
    <t>Department of Pediatrics</t>
  </si>
  <si>
    <t>Takashi KUSAKA</t>
  </si>
  <si>
    <t>小児科学講座</t>
  </si>
  <si>
    <t>日下　隆</t>
  </si>
  <si>
    <t>6301H</t>
  </si>
  <si>
    <t>Endocrinology and Metabolsim</t>
  </si>
  <si>
    <t>Koji Murao</t>
  </si>
  <si>
    <t>内分泌代謝学</t>
  </si>
  <si>
    <t>村尾孝児</t>
  </si>
  <si>
    <t>6301I</t>
  </si>
  <si>
    <t>Anatomy and Neurobiology</t>
  </si>
  <si>
    <t>Takanori Miki</t>
  </si>
  <si>
    <t>神経機能形態学</t>
  </si>
  <si>
    <t>三木崇範</t>
  </si>
  <si>
    <t>6301J</t>
  </si>
  <si>
    <t>Depatment of Public Health</t>
  </si>
  <si>
    <t>Tomohiro Hirao
Nlandu Roger Ngatu</t>
  </si>
  <si>
    <t>公衆衛生学</t>
  </si>
  <si>
    <r>
      <t>平尾智広
ランド</t>
    </r>
    <r>
      <rPr>
        <vertAlign val="subscript"/>
        <sz val="11"/>
        <color theme="1"/>
        <rFont val="BIZ UDゴシック"/>
        <family val="3"/>
        <charset val="128"/>
      </rPr>
      <t>ウ</t>
    </r>
    <r>
      <rPr>
        <sz val="11"/>
        <color theme="1"/>
        <rFont val="BIZ UDゴシック"/>
        <family val="3"/>
        <charset val="128"/>
      </rPr>
      <t>　ガツ</t>
    </r>
    <rPh sb="0" eb="4">
      <t>ヒラオトモヒロ</t>
    </rPh>
    <phoneticPr fontId="43"/>
  </si>
  <si>
    <t>6301K</t>
  </si>
  <si>
    <t>Molecular Physiology &amp; Biophysics</t>
  </si>
  <si>
    <t>Yuichiro Fujiwara</t>
  </si>
  <si>
    <t>分子生理学</t>
  </si>
  <si>
    <t>藤原　祐一郎</t>
  </si>
  <si>
    <t>6301L</t>
  </si>
  <si>
    <t>Master's course■Division of Nursing Science</t>
  </si>
  <si>
    <t>Home Care Nursing</t>
  </si>
  <si>
    <t>Keiko Matsumoto</t>
  </si>
  <si>
    <t>博士前期課程■看護学専攻</t>
  </si>
  <si>
    <t>在宅看護学</t>
  </si>
  <si>
    <t>松本啓子</t>
  </si>
  <si>
    <t>6301M</t>
  </si>
  <si>
    <t>Mental Health and Psychiatric Nursing</t>
  </si>
  <si>
    <t>Kumi Watanabe</t>
  </si>
  <si>
    <t>精神看護学</t>
  </si>
  <si>
    <t>渡邉久美</t>
  </si>
  <si>
    <t>6301N</t>
  </si>
  <si>
    <t>Gerontological Nursing</t>
  </si>
  <si>
    <t>Miwa Yamamoto</t>
  </si>
  <si>
    <t>老年看護学</t>
  </si>
  <si>
    <t>山本美輪</t>
  </si>
  <si>
    <t>6301O</t>
  </si>
  <si>
    <t>Pediatric Nursing</t>
  </si>
  <si>
    <t>Kimie Tanimoto</t>
  </si>
  <si>
    <t>小児看護学</t>
  </si>
  <si>
    <t>谷本公重</t>
  </si>
  <si>
    <t>6302A</t>
  </si>
  <si>
    <t>Division of Safety Systems Construction Engineering</t>
  </si>
  <si>
    <t>安全システム建設工学専攻</t>
  </si>
  <si>
    <t>6302B</t>
  </si>
  <si>
    <t>Division of Reliability-based Information Systems Engineering</t>
  </si>
  <si>
    <t>信頼性情報システム工学専攻</t>
  </si>
  <si>
    <t>6302C</t>
  </si>
  <si>
    <t>Division of Intelligent Mechanical Systems Engineering</t>
  </si>
  <si>
    <t>知能機械システム工学専攻</t>
  </si>
  <si>
    <t>材料創造工学専攻</t>
  </si>
  <si>
    <t>応用生物・希少糖科学専攻/アジア・アフリカ・環太平洋特別コース</t>
  </si>
  <si>
    <t xml:space="preserve">未定
To be determined
</t>
  </si>
  <si>
    <t>From Published (The middle of February) to Around Late April</t>
  </si>
  <si>
    <t>6303A</t>
  </si>
  <si>
    <t>Dr. Atsushi Taira</t>
  </si>
  <si>
    <t>創発科学研究科</t>
  </si>
  <si>
    <t>創発科学専攻
(教育・人文系領域）</t>
  </si>
  <si>
    <t>平　篤志</t>
  </si>
  <si>
    <t>秋入学は実施していない</t>
  </si>
  <si>
    <t>From March to　July,2023</t>
  </si>
  <si>
    <t>6303B</t>
  </si>
  <si>
    <t>Dr. Yumiko Takagi</t>
  </si>
  <si>
    <t>高木由美子</t>
  </si>
  <si>
    <t>Futatsuyama, Tatsuro</t>
  </si>
  <si>
    <t>創発科学専攻
（経済学系領域）</t>
  </si>
  <si>
    <t>二ツ山　達朗</t>
  </si>
  <si>
    <t>0401A</t>
  </si>
  <si>
    <t>Graduate school of International Resource Sciences</t>
  </si>
  <si>
    <t>秋田大学</t>
  </si>
  <si>
    <t>国際資源学研究科</t>
  </si>
  <si>
    <t>未定
To be determined</t>
    <rPh sb="0" eb="2">
      <t>ミテイ</t>
    </rPh>
    <phoneticPr fontId="18"/>
  </si>
  <si>
    <t>From 13 June to 17 June, 2022</t>
  </si>
  <si>
    <t>Earth and Environmental System Science</t>
  </si>
  <si>
    <t>Mayuko Fukuyama</t>
  </si>
  <si>
    <t>秋田大学</t>
    <rPh sb="0" eb="2">
      <t>アキタ</t>
    </rPh>
    <rPh sb="2" eb="4">
      <t>ダイガク</t>
    </rPh>
    <phoneticPr fontId="18"/>
  </si>
  <si>
    <t>共同サステナブル工学専攻</t>
    <rPh sb="0" eb="2">
      <t>キョウドウセンコウ</t>
    </rPh>
    <phoneticPr fontId="18"/>
  </si>
  <si>
    <t>地球環境システム学</t>
    <rPh sb="0" eb="4">
      <t>チキュウ</t>
    </rPh>
    <phoneticPr fontId="18"/>
  </si>
  <si>
    <t>福山繭子</t>
    <rPh sb="0" eb="4">
      <t>フクヤマ</t>
    </rPh>
    <phoneticPr fontId="18"/>
  </si>
  <si>
    <t>May,2023</t>
  </si>
  <si>
    <t>Discrete Mathematics</t>
  </si>
  <si>
    <t>Akihiro Yamamura</t>
  </si>
  <si>
    <t>数理科学コース</t>
    <rPh sb="0" eb="4">
      <t xml:space="preserve">スウリカガクコース </t>
    </rPh>
    <phoneticPr fontId="18"/>
  </si>
  <si>
    <t>離散系数学</t>
    <rPh sb="0" eb="5">
      <t xml:space="preserve">リサンケイスウガク </t>
    </rPh>
    <phoneticPr fontId="18"/>
  </si>
  <si>
    <t>山村明弘</t>
    <rPh sb="0" eb="4">
      <t xml:space="preserve">ヤマムラアキヒロ </t>
    </rPh>
    <phoneticPr fontId="18"/>
  </si>
  <si>
    <t>7201A</t>
  </si>
  <si>
    <t>Interdisciplinary Graduate School of Medicine and Veterinary Medicine</t>
  </si>
  <si>
    <t>Medical and Veterinary Sciences (Master's Courses), Medicine and Veterinary Medicine(Doctoral Courses)</t>
  </si>
  <si>
    <t>宮崎大学</t>
    <rPh sb="0" eb="4">
      <t>ミヤザキダイガク</t>
    </rPh>
    <phoneticPr fontId="18"/>
  </si>
  <si>
    <t>医学獣医学総合研究科</t>
    <rPh sb="0" eb="5">
      <t>イガクジュウイガク</t>
    </rPh>
    <rPh sb="5" eb="7">
      <t>ソウゴウ</t>
    </rPh>
    <rPh sb="7" eb="10">
      <t>ケンキュウカ</t>
    </rPh>
    <phoneticPr fontId="18"/>
  </si>
  <si>
    <t>医科学獣医科学専攻（修士課程）、医学獣医学専攻（博士課程）</t>
  </si>
  <si>
    <t>anytime</t>
  </si>
  <si>
    <t>By the end of May,2023</t>
  </si>
  <si>
    <t>7203A</t>
  </si>
  <si>
    <t>Environmental Informatics</t>
  </si>
  <si>
    <t>Masahiro Tasumi</t>
  </si>
  <si>
    <t>宮崎大学</t>
    <rPh sb="0" eb="2">
      <t>ミヤザキ</t>
    </rPh>
    <rPh sb="2" eb="4">
      <t>ダイガク</t>
    </rPh>
    <phoneticPr fontId="18"/>
  </si>
  <si>
    <t>農学研究科</t>
    <rPh sb="0" eb="2">
      <t>ノウガク</t>
    </rPh>
    <rPh sb="2" eb="5">
      <t>ケンキュウカ</t>
    </rPh>
    <phoneticPr fontId="18"/>
  </si>
  <si>
    <t>農学国際コース</t>
    <rPh sb="0" eb="2">
      <t>ノウガク</t>
    </rPh>
    <rPh sb="2" eb="4">
      <t>コクサイ</t>
    </rPh>
    <phoneticPr fontId="18"/>
  </si>
  <si>
    <t>環境情報学</t>
    <rPh sb="0" eb="2">
      <t>カンキョウ</t>
    </rPh>
    <rPh sb="2" eb="4">
      <t>ジョウホウ</t>
    </rPh>
    <rPh sb="4" eb="5">
      <t>ガク</t>
    </rPh>
    <phoneticPr fontId="18"/>
  </si>
  <si>
    <t>多炭雅博</t>
    <rPh sb="0" eb="2">
      <t>タスミ</t>
    </rPh>
    <rPh sb="2" eb="4">
      <t>マサヒロ</t>
    </rPh>
    <phoneticPr fontId="18"/>
  </si>
  <si>
    <t>未定
TBD</t>
    <rPh sb="0" eb="2">
      <t>ミテイ</t>
    </rPh>
    <phoneticPr fontId="18"/>
  </si>
  <si>
    <t>Laboratory of Forest Engineering</t>
  </si>
  <si>
    <t>SAKURAI Rin</t>
  </si>
  <si>
    <t>森林利用学研究室</t>
    <rPh sb="0" eb="2">
      <t>シンリン</t>
    </rPh>
    <rPh sb="2" eb="5">
      <t>リヨウガク</t>
    </rPh>
    <rPh sb="5" eb="8">
      <t>ケンキュウシツ</t>
    </rPh>
    <phoneticPr fontId="18"/>
  </si>
  <si>
    <t>櫻井 倫</t>
    <rPh sb="0" eb="2">
      <t>サクライ</t>
    </rPh>
    <rPh sb="3" eb="4">
      <t>リン</t>
    </rPh>
    <phoneticPr fontId="18"/>
  </si>
  <si>
    <t>7204A</t>
  </si>
  <si>
    <t>Interdisciplinary Graduate School of Agriculture and Engineering</t>
  </si>
  <si>
    <t>Department of Environment and Resource Sciences
Course of Environmentally Harmonized Technology and Science</t>
  </si>
  <si>
    <t>Prof. Mitsuteru IRIE</t>
  </si>
  <si>
    <t>農学工学総合研究科</t>
    <rPh sb="0" eb="2">
      <t>ノウガク</t>
    </rPh>
    <rPh sb="2" eb="4">
      <t>コウガク</t>
    </rPh>
    <rPh sb="4" eb="6">
      <t>ソウゴウ</t>
    </rPh>
    <rPh sb="6" eb="9">
      <t>ケンキュウカ</t>
    </rPh>
    <phoneticPr fontId="18"/>
  </si>
  <si>
    <t>資源環境科学専攻環境共生科学コース</t>
    <rPh sb="0" eb="6">
      <t>シゲンカンキョウカガク</t>
    </rPh>
    <rPh sb="6" eb="8">
      <t>センコウ</t>
    </rPh>
    <rPh sb="8" eb="14">
      <t>カンキョウキョウセイカガク</t>
    </rPh>
    <phoneticPr fontId="18"/>
  </si>
  <si>
    <t>入江　光輝</t>
  </si>
  <si>
    <t>From 15 May to 26 May,2023</t>
  </si>
  <si>
    <t>筑波大学</t>
  </si>
  <si>
    <t>人文社会ビジネス科学学術院
人文社会科学研究群</t>
  </si>
  <si>
    <t>国際公共政策学位プログラム(博士前期）/アフリカの若者のための公共政策イニシアティブ</t>
    <rPh sb="25" eb="27">
      <t>ワカモノ</t>
    </rPh>
    <rPh sb="31" eb="35">
      <t>コウキョウセイサク</t>
    </rPh>
    <phoneticPr fontId="18"/>
  </si>
  <si>
    <t>from February 1st 2023 to the end of February 2023</t>
  </si>
  <si>
    <t>国際公共政策学位プログラム(博士前期/後期）</t>
  </si>
  <si>
    <t>From March 22 to April 7 15:00 JST, 2023</t>
  </si>
  <si>
    <t>経済・公共政策プログラム(PEPP)／
国際公共政策学位プログラム</t>
  </si>
  <si>
    <t>From December 2022 to the end of January,2023</t>
  </si>
  <si>
    <t>0703A</t>
  </si>
  <si>
    <t>Graduate School of Business Sciences, Humanities and Social Sciences</t>
  </si>
  <si>
    <t xml:space="preserve">Program in Economic and Public Policy (PEPP)/
in Doctoral Program in International Public Policy </t>
  </si>
  <si>
    <t>人文社会科学研究群</t>
  </si>
  <si>
    <t>経済・公共政策プログラム／
国際公共政策学位プログラム</t>
  </si>
  <si>
    <t>0705A</t>
  </si>
  <si>
    <t>Graduate school of Science and Technology
Degree Programs in Systems and Information Engineering</t>
  </si>
  <si>
    <t>Mastre's / Doctoral Program in Risk and Resilience Engineering</t>
  </si>
  <si>
    <t>筑波大学</t>
    <rPh sb="0" eb="4">
      <t>ツクバダイガク</t>
    </rPh>
    <phoneticPr fontId="18"/>
  </si>
  <si>
    <t>理工情報生命学術院
システム情報工学研究群</t>
  </si>
  <si>
    <t>リスク・レジリエンス学位プログラム</t>
  </si>
  <si>
    <t>理工情報生命学術院
システム情報工学研究群</t>
    <rPh sb="0" eb="2">
      <t>リコウ</t>
    </rPh>
    <rPh sb="2" eb="4">
      <t>ジョウホウ</t>
    </rPh>
    <rPh sb="4" eb="6">
      <t>セイメイ</t>
    </rPh>
    <rPh sb="6" eb="8">
      <t>ガクジュツ</t>
    </rPh>
    <rPh sb="8" eb="9">
      <t>イン</t>
    </rPh>
    <phoneticPr fontId="18"/>
  </si>
  <si>
    <t>構造エネルギー工学学位プログラム</t>
    <rPh sb="0" eb="2">
      <t>コウゾウ</t>
    </rPh>
    <rPh sb="7" eb="9">
      <t>コウガク</t>
    </rPh>
    <rPh sb="9" eb="11">
      <t>ガクイ</t>
    </rPh>
    <phoneticPr fontId="18"/>
  </si>
  <si>
    <t>0704A</t>
  </si>
  <si>
    <t>Doctoral Degree Program in International Bioindustrial Sciences</t>
  </si>
  <si>
    <t>Kazuo N. Watanabe(ccordinator)</t>
  </si>
  <si>
    <t>理工情報学術院
生命地球科学研究群</t>
    <rPh sb="13" eb="15">
      <t>カガク</t>
    </rPh>
    <phoneticPr fontId="18"/>
  </si>
  <si>
    <t>国際生命産業科学学位プログラム</t>
  </si>
  <si>
    <t>渡邉和男（担当）</t>
  </si>
  <si>
    <t>1 December, to 16 December, 2022</t>
  </si>
  <si>
    <t>Sustainability Science, Technology, and Policy (SUSTEP) Program</t>
  </si>
  <si>
    <t>理工情報生命学術院
生命地球科学研究群</t>
  </si>
  <si>
    <t>環境科学学位プログラム（博士前期課程）
環境学学位プログラム（博士後期課程）
持続科学・技術・政策プログラム(SUSTEP)</t>
    <rPh sb="0" eb="2">
      <t>カンキョウ</t>
    </rPh>
    <rPh sb="2" eb="4">
      <t>カガク</t>
    </rPh>
    <rPh sb="4" eb="6">
      <t>ガクイ</t>
    </rPh>
    <rPh sb="12" eb="14">
      <t>ハカセ</t>
    </rPh>
    <rPh sb="14" eb="16">
      <t>ゼンキ</t>
    </rPh>
    <rPh sb="16" eb="18">
      <t>カテイ</t>
    </rPh>
    <rPh sb="20" eb="22">
      <t>カンキョウ</t>
    </rPh>
    <rPh sb="22" eb="23">
      <t>ガク</t>
    </rPh>
    <rPh sb="23" eb="25">
      <t>ガクイ</t>
    </rPh>
    <rPh sb="31" eb="33">
      <t>ハカセ</t>
    </rPh>
    <rPh sb="33" eb="35">
      <t>コウキ</t>
    </rPh>
    <rPh sb="35" eb="37">
      <t>カテイ</t>
    </rPh>
    <phoneticPr fontId="18"/>
  </si>
  <si>
    <t>From 1 April to 21 April, 2023</t>
  </si>
  <si>
    <t>From 1 April to 23 April, 2022</t>
  </si>
  <si>
    <t>生物資源科学学位プログラム</t>
  </si>
  <si>
    <t>0706C</t>
  </si>
  <si>
    <t>Graduate school of Science and Technology　　　　　Degree Programs in Life and Earth Sciences</t>
  </si>
  <si>
    <t>Master's Program in Agro-Bioresources Science and Technology</t>
  </si>
  <si>
    <t>Tropical Forestry</t>
  </si>
  <si>
    <t>TANI Naoki</t>
  </si>
  <si>
    <t>熱帯林業科学</t>
  </si>
  <si>
    <t>谷　尚樹</t>
  </si>
  <si>
    <t>研究生の受入のみ
Research Student</t>
  </si>
  <si>
    <t xml:space="preserve"> </t>
  </si>
  <si>
    <t>0706D</t>
  </si>
  <si>
    <t>Doctoral Program in
Agricultural Sciences</t>
  </si>
  <si>
    <t>Division of Ecoregion Development Engineering,
Division of Food and Biomass Sciences,
Division of Rural Development Economic</t>
  </si>
  <si>
    <t xml:space="preserve">農学学位プログラム
</t>
  </si>
  <si>
    <t>エコリージョン基盤開発学領域、
食料・バイオマス科学領域、
地域システム経済学領域</t>
  </si>
  <si>
    <t>0701A</t>
  </si>
  <si>
    <t>Master's Program in Education</t>
  </si>
  <si>
    <t>Subprogram in International Education</t>
  </si>
  <si>
    <t>人間総合科学学術院
人間総合科学研究群</t>
  </si>
  <si>
    <t>教育学学位プログラム（博士前期課程）</t>
  </si>
  <si>
    <t>国際教育サブプログラム</t>
  </si>
  <si>
    <t>スポーツ・オリンピック学学位プログラム</t>
  </si>
  <si>
    <t>From 1 December to 16 December, 2022</t>
  </si>
  <si>
    <t>人間総合科学学術院
人間総合科学研究群</t>
  </si>
  <si>
    <t>情報学学位プログラム</t>
  </si>
  <si>
    <t>ライフイノベーション（生物情報）学位プログラム</t>
  </si>
  <si>
    <t>特別試験
4月～5月頃</t>
  </si>
  <si>
    <t>ライフイノベーション（食料革新）学位プログラム</t>
  </si>
  <si>
    <t>ライフイノベーション（環境制御）学位プログラム</t>
  </si>
  <si>
    <t>ライフイノベーション（生体分子材料）学位プログラム</t>
  </si>
  <si>
    <t>ライフイノベーション（病態機構）学位プログラム</t>
  </si>
  <si>
    <t>ライフイノベーション（創薬開発）学位プログラム</t>
  </si>
  <si>
    <t>1201A</t>
  </si>
  <si>
    <t>Graduate School of Medical Life Science</t>
  </si>
  <si>
    <t>Department of Medical Life Science</t>
  </si>
  <si>
    <t>横浜市立大学</t>
    <rPh sb="0" eb="6">
      <t>ヨコハマシリツダイガク</t>
    </rPh>
    <phoneticPr fontId="18"/>
  </si>
  <si>
    <t>生命医科学研究科</t>
  </si>
  <si>
    <t>生命医科学専攻</t>
  </si>
  <si>
    <t>生命ナノシステム科学研究科</t>
  </si>
  <si>
    <t>物質システム科学専攻</t>
  </si>
  <si>
    <t>生命環境システム科学専攻</t>
  </si>
  <si>
    <t>国際マネジメント研究科</t>
  </si>
  <si>
    <t>国際マネジメント専攻</t>
  </si>
  <si>
    <t>1204A</t>
  </si>
  <si>
    <t>Graduate School of Data Science</t>
  </si>
  <si>
    <t>Department of Data Science</t>
  </si>
  <si>
    <t>データサイエンス研究科</t>
  </si>
  <si>
    <t>データサイエンス専攻</t>
  </si>
  <si>
    <t>1205A</t>
  </si>
  <si>
    <t>Graduate School of Urban Social and Cultural Studies</t>
  </si>
  <si>
    <t>Department of Urban Social and Cultural Studies</t>
  </si>
  <si>
    <t>都市社会文化研究科</t>
  </si>
  <si>
    <t>都市社会文化専攻</t>
  </si>
  <si>
    <t>9401A</t>
  </si>
  <si>
    <t>Osaka Metropolitan University</t>
  </si>
  <si>
    <t>Department of Mathematics</t>
  </si>
  <si>
    <t>大阪公立大学</t>
    <rPh sb="0" eb="2">
      <t>オオサカ</t>
    </rPh>
    <rPh sb="2" eb="4">
      <t>コウリツ</t>
    </rPh>
    <rPh sb="4" eb="6">
      <t>ダイガク</t>
    </rPh>
    <phoneticPr fontId="18"/>
  </si>
  <si>
    <t>理学研究科</t>
    <rPh sb="0" eb="2">
      <t>リガク</t>
    </rPh>
    <rPh sb="2" eb="5">
      <t>ケンキュウカ</t>
    </rPh>
    <phoneticPr fontId="18"/>
  </si>
  <si>
    <t>数学専攻</t>
    <rPh sb="0" eb="2">
      <t>スウガク</t>
    </rPh>
    <rPh sb="2" eb="4">
      <t>センコウ</t>
    </rPh>
    <phoneticPr fontId="18"/>
  </si>
  <si>
    <t>From 11 April to 22 April,2022</t>
  </si>
  <si>
    <t>9401B</t>
  </si>
  <si>
    <t>Department of Physics</t>
  </si>
  <si>
    <t>物理学専攻</t>
    <rPh sb="0" eb="2">
      <t>ブツリ</t>
    </rPh>
    <rPh sb="2" eb="3">
      <t>ガク</t>
    </rPh>
    <rPh sb="3" eb="5">
      <t>センコウ</t>
    </rPh>
    <phoneticPr fontId="18"/>
  </si>
  <si>
    <t>9401C</t>
  </si>
  <si>
    <t>Department of Chemistry</t>
  </si>
  <si>
    <t>化学専攻</t>
    <rPh sb="0" eb="2">
      <t>カガク</t>
    </rPh>
    <rPh sb="2" eb="4">
      <t>センコウ</t>
    </rPh>
    <phoneticPr fontId="18"/>
  </si>
  <si>
    <t>9401D</t>
  </si>
  <si>
    <t>Department of Biology</t>
  </si>
  <si>
    <t>生物学専攻</t>
  </si>
  <si>
    <t>9401E</t>
  </si>
  <si>
    <t>Department of Geosciences</t>
  </si>
  <si>
    <t>地球学専攻</t>
  </si>
  <si>
    <t>9401F</t>
  </si>
  <si>
    <t>Department of Biological
Chemistry</t>
  </si>
  <si>
    <t>生物化学専攻</t>
  </si>
  <si>
    <t>9402A</t>
  </si>
  <si>
    <t xml:space="preserve">Aerospace and Marine-System Engineering
</t>
  </si>
  <si>
    <t>航空宇宙海洋系専攻</t>
  </si>
  <si>
    <t>AY2022 Fall Semester:
Application Registration by online: From 3 June to 13 June, 2022
Submission of documents by post: From 6 June to 13 June, 2022</t>
  </si>
  <si>
    <t>9402B</t>
  </si>
  <si>
    <t xml:space="preserve">Mechanical Engineering
</t>
  </si>
  <si>
    <t>機械系専攻</t>
  </si>
  <si>
    <t>9402C</t>
  </si>
  <si>
    <t xml:space="preserve">Electrical and Erectronic Engineering
</t>
  </si>
  <si>
    <t>電気電子系専攻</t>
  </si>
  <si>
    <t>9402D</t>
  </si>
  <si>
    <t>Physics and Electronics</t>
  </si>
  <si>
    <t>電気物理系専攻</t>
  </si>
  <si>
    <t>9402E</t>
  </si>
  <si>
    <t xml:space="preserve">Science and Engineering for Material,Chemistry and Biology
</t>
  </si>
  <si>
    <t>物質化学生命系専攻</t>
  </si>
  <si>
    <t>9402F</t>
  </si>
  <si>
    <t>Urban Engineering</t>
  </si>
  <si>
    <t>都市系専攻</t>
  </si>
  <si>
    <t>9402G</t>
  </si>
  <si>
    <t>Quantum and Radiation Engineering</t>
  </si>
  <si>
    <t>量子放射線系専攻</t>
  </si>
  <si>
    <t>7002A</t>
  </si>
  <si>
    <t>Master course Medical science major</t>
  </si>
  <si>
    <t>Laboratory of Developmental Morphogenesis</t>
  </si>
  <si>
    <t>Guojun Sheng</t>
  </si>
  <si>
    <t>熊本大学</t>
    <rPh sb="0" eb="2">
      <t>クマモト</t>
    </rPh>
    <rPh sb="2" eb="4">
      <t>ダイガク</t>
    </rPh>
    <phoneticPr fontId="2"/>
  </si>
  <si>
    <t>大学院医学教育部</t>
    <rPh sb="0" eb="3">
      <t>ダイガクイン</t>
    </rPh>
    <rPh sb="3" eb="8">
      <t>イガクキョウイクブ</t>
    </rPh>
    <phoneticPr fontId="2"/>
  </si>
  <si>
    <t>修士課程医科学専攻</t>
    <rPh sb="0" eb="2">
      <t>シュウシ</t>
    </rPh>
    <rPh sb="2" eb="4">
      <t>カテイ</t>
    </rPh>
    <rPh sb="4" eb="7">
      <t>イカガク</t>
    </rPh>
    <rPh sb="7" eb="9">
      <t>センコウ</t>
    </rPh>
    <phoneticPr fontId="2"/>
  </si>
  <si>
    <t>形態発生研究室</t>
    <rPh sb="4" eb="7">
      <t>ケンキュウシツ</t>
    </rPh>
    <phoneticPr fontId="2"/>
  </si>
  <si>
    <t>シェン　ゴジュン</t>
  </si>
  <si>
    <t>From 16 February to 20 February,2023</t>
  </si>
  <si>
    <t>該当なし</t>
  </si>
  <si>
    <t>7002B</t>
  </si>
  <si>
    <t>Laboratory of Stem Cell Stress</t>
  </si>
  <si>
    <t>Hitoshi Takizawa</t>
  </si>
  <si>
    <t>幹細胞ストレス研究室</t>
    <rPh sb="7" eb="10">
      <t>ケンキュウシツ</t>
    </rPh>
    <phoneticPr fontId="2"/>
  </si>
  <si>
    <t>滝澤　仁</t>
  </si>
  <si>
    <t>自然科学教育部</t>
    <rPh sb="0" eb="2">
      <t>シゼン</t>
    </rPh>
    <rPh sb="2" eb="4">
      <t>カガク</t>
    </rPh>
    <rPh sb="4" eb="7">
      <t>キョウイクブ</t>
    </rPh>
    <phoneticPr fontId="2"/>
  </si>
  <si>
    <t>理学専攻
化学コース</t>
    <rPh sb="5" eb="7">
      <t>カガク</t>
    </rPh>
    <phoneticPr fontId="19"/>
  </si>
  <si>
    <t>April 5 to May 20, 2022</t>
  </si>
  <si>
    <t>7001B</t>
  </si>
  <si>
    <t>Department of Science/
Earth and Environmental Sciences</t>
  </si>
  <si>
    <t>理学専攻
地球環境科学コース</t>
    <rPh sb="5" eb="7">
      <t>チキュウ</t>
    </rPh>
    <rPh sb="7" eb="9">
      <t>カンキョウ</t>
    </rPh>
    <rPh sb="9" eb="11">
      <t>カガク</t>
    </rPh>
    <phoneticPr fontId="19"/>
  </si>
  <si>
    <t>土木建築学専攻
土木工学教育プログラム</t>
  </si>
  <si>
    <t>土木建築学専攻
地域デザイン教育プログラム</t>
  </si>
  <si>
    <t>土木建築学専攻
建築学教育プログラム</t>
  </si>
  <si>
    <t>機械数理工学専攻
機械工学教育プログラム</t>
  </si>
  <si>
    <t>機械数理工学専攻
機械システム教育プログラム</t>
  </si>
  <si>
    <t>情報電気工学専攻
電気工学教育プログラム</t>
  </si>
  <si>
    <t>情報電気工学専攻
電子工学教育プログラム</t>
  </si>
  <si>
    <t>情報電気工学専攻
情報工学教育プログラム</t>
  </si>
  <si>
    <t>材料・応用化学専攻
応用生命化学教育プログラム</t>
  </si>
  <si>
    <t>材料・応用化学専攻
応用物理化学教育プログラム</t>
  </si>
  <si>
    <t>材料・応用化学専攻
物質材料工学教育プログラム</t>
  </si>
  <si>
    <t>7001N</t>
  </si>
  <si>
    <t>7001O</t>
  </si>
  <si>
    <t>理学専攻
地球環境科学コース</t>
    <rPh sb="11" eb="13">
      <t>チキュウカンキョウカガク</t>
    </rPh>
    <phoneticPr fontId="2"/>
  </si>
  <si>
    <t>7001P</t>
  </si>
  <si>
    <t>Department of Advanced Industrial Science/
Environmental Conservation Engineering</t>
  </si>
  <si>
    <t xml:space="preserve">工学専攻
広域環境保全工学教育プログラム  </t>
  </si>
  <si>
    <t>7001Q</t>
  </si>
  <si>
    <t>Department of Advanced Industrial Science/
Environmental Management and Planning</t>
  </si>
  <si>
    <t>工学専攻
社会環境マネジメント教育プログラム</t>
  </si>
  <si>
    <t>7001R</t>
  </si>
  <si>
    <t>Department of Advanced Industrial Science/
Architecture and Environment Planning</t>
  </si>
  <si>
    <t>工学専攻
人間環境計画教育プログラム</t>
  </si>
  <si>
    <t>7001S</t>
  </si>
  <si>
    <t>Department of Advanced Industrial Science/
Building Materials and Structures</t>
  </si>
  <si>
    <t>工学専攻
循環建築工学教育プログラム</t>
  </si>
  <si>
    <t>7001T</t>
  </si>
  <si>
    <t>Department of Advanced Industrial Science/
Advanced Mechanical Systems</t>
  </si>
  <si>
    <t>工学専攻
先端機械システム教育プログラム</t>
  </si>
  <si>
    <t>7001U</t>
  </si>
  <si>
    <t>Department of Advanced Industrial Science/
Intelligent Mechanical Systems</t>
  </si>
  <si>
    <t>工学専攻
機械知能システム教育プログラム</t>
  </si>
  <si>
    <t>7001V</t>
  </si>
  <si>
    <t>Department of Advanced Industrial Science/
Computer Science and Communication Engineering</t>
  </si>
  <si>
    <t>工学専攻
先端情報通信工学教育プログラム</t>
  </si>
  <si>
    <t>7001W</t>
  </si>
  <si>
    <t>Department of Advanced Industrial Science/
Frontier Technology for Energy and Devices</t>
  </si>
  <si>
    <t>工学専攻
機能創成エネルギー教育プログラム</t>
  </si>
  <si>
    <t>7001X</t>
  </si>
  <si>
    <t>Department of Advanced Industrial Science/
Human and Environmental Informatics</t>
  </si>
  <si>
    <t>工学専攻
人間環境情報教育プログラム</t>
  </si>
  <si>
    <t>7001Y</t>
  </si>
  <si>
    <t>Department of Advanced Industrial Science/
Applied Chemistry and Biochemistry</t>
  </si>
  <si>
    <t>工学専攻
物質生命化学教育プログラム</t>
  </si>
  <si>
    <t>7001Z</t>
  </si>
  <si>
    <t>Department of Advanced Industrial Science/
Materials Science and Engineering</t>
  </si>
  <si>
    <t>工学専攻
物質材料工学教育プログラム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</si>
</sst>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809]dd\ mmmm\ yyyy;@"/>
    <numFmt numFmtId="177" formatCode="yyyy/m/d;@"/>
    <numFmt numFmtId="178" formatCode="0;;;@"/>
    <numFmt numFmtId="179" formatCode="0_);[Red]\(0\)"/>
    <numFmt numFmtId="180" formatCode="[$-F400]h:mm:ss\ AM/PM"/>
  </numFmts>
  <fonts count="70">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
      <color theme="1"/>
      <name val="ＭＳ Ｐゴシック"/>
      <family val="3"/>
      <charset val="128"/>
    </font>
    <font>
      <b/>
      <sz val="11"/>
      <name val="Arial"/>
      <family val="2"/>
    </font>
    <font>
      <sz val="8"/>
      <color theme="1"/>
      <name val="ＭＳ Ｐゴシック"/>
      <family val="3"/>
      <charset val="128"/>
    </font>
    <font>
      <sz val="11"/>
      <color theme="1"/>
      <name val="游ゴシック"/>
      <family val="2"/>
      <charset val="128"/>
      <scheme val="minor"/>
    </font>
    <font>
      <sz val="10"/>
      <name val="Arial"/>
      <family val="2"/>
    </font>
    <font>
      <sz val="10"/>
      <color theme="1"/>
      <name val="ＭＳ Ｐゴシック"/>
      <family val="3"/>
      <charset val="128"/>
    </font>
    <font>
      <u/>
      <sz val="11"/>
      <color theme="10"/>
      <name val="游ゴシック"/>
      <family val="2"/>
      <charset val="128"/>
      <scheme val="minor"/>
    </font>
    <font>
      <sz val="7"/>
      <name val="Arial"/>
      <family val="2"/>
    </font>
    <font>
      <b/>
      <u/>
      <sz val="10"/>
      <color rgb="FFFF0000"/>
      <name val="Arial"/>
      <family val="2"/>
    </font>
    <font>
      <b/>
      <sz val="10"/>
      <color rgb="FFFF0000"/>
      <name val="Arial"/>
      <family val="2"/>
    </font>
    <font>
      <sz val="8"/>
      <color rgb="FFFF0000"/>
      <name val="Arial"/>
      <family val="2"/>
    </font>
    <font>
      <sz val="11"/>
      <name val="Arial"/>
      <family val="2"/>
    </font>
    <font>
      <b/>
      <sz val="11"/>
      <name val="ＭＳ Ｐゴシック"/>
      <family val="3"/>
      <charset val="128"/>
    </font>
    <font>
      <sz val="9"/>
      <color theme="1"/>
      <name val="ＭＳ Ｐゴシック"/>
      <family val="3"/>
      <charset val="128"/>
    </font>
    <font>
      <sz val="10"/>
      <color rgb="FF000000"/>
      <name val="Arial"/>
      <family val="2"/>
    </font>
    <font>
      <sz val="9"/>
      <color rgb="FF000000"/>
      <name val="Arial"/>
      <family val="2"/>
    </font>
    <font>
      <i/>
      <sz val="9"/>
      <color rgb="FF000000"/>
      <name val="Arial"/>
      <family val="2"/>
    </font>
    <font>
      <sz val="8"/>
      <color rgb="FF000000"/>
      <name val="Arial"/>
      <family val="2"/>
    </font>
    <font>
      <sz val="10"/>
      <color theme="1"/>
      <name val="Segoe UI Symbol"/>
      <family val="3"/>
    </font>
    <font>
      <sz val="10"/>
      <color rgb="FF000000"/>
      <name val="ＭＳ Ｐゴシック"/>
      <family val="3"/>
      <charset val="128"/>
    </font>
    <font>
      <sz val="11"/>
      <color theme="1"/>
      <name val="BIZ UDPゴシック"/>
      <family val="3"/>
      <charset val="128"/>
    </font>
    <font>
      <sz val="9"/>
      <color rgb="FF000000"/>
      <name val="Meiryo UI"/>
      <family val="3"/>
      <charset val="128"/>
    </font>
    <font>
      <sz val="11"/>
      <color theme="1"/>
      <name val="Arial"/>
      <family val="2"/>
    </font>
    <font>
      <b/>
      <sz val="10"/>
      <color theme="1"/>
      <name val="ＭＳ Ｐゴシック"/>
      <family val="2"/>
      <charset val="128"/>
    </font>
    <font>
      <sz val="12"/>
      <color theme="1"/>
      <name val="ＭＳ ゴシック"/>
      <family val="2"/>
      <charset val="128"/>
    </font>
    <font>
      <sz val="11"/>
      <color theme="1"/>
      <name val="ＭＳ Ｐゴシック"/>
      <family val="3"/>
      <charset val="128"/>
    </font>
    <font>
      <sz val="9"/>
      <color theme="1"/>
      <name val="ＭＳ Ｐゴシック"/>
      <family val="2"/>
      <charset val="128"/>
    </font>
    <font>
      <sz val="10"/>
      <color theme="0"/>
      <name val="Arial"/>
      <family val="2"/>
    </font>
    <font>
      <sz val="10"/>
      <name val="ＭＳ Ｐゴシック"/>
      <family val="3"/>
      <charset val="128"/>
    </font>
    <font>
      <sz val="10"/>
      <color rgb="FFFF0000"/>
      <name val="ＭＳ Ｐゴシック"/>
      <family val="3"/>
      <charset val="128"/>
    </font>
    <font>
      <u/>
      <sz val="10"/>
      <color theme="10"/>
      <name val="Arial"/>
      <family val="2"/>
    </font>
    <font>
      <b/>
      <sz val="16"/>
      <color indexed="81"/>
      <name val="MS P ゴシック"/>
      <family val="3"/>
      <charset val="128"/>
    </font>
    <font>
      <sz val="16"/>
      <color indexed="81"/>
      <name val="MS P ゴシック"/>
      <family val="3"/>
      <charset val="128"/>
    </font>
    <font>
      <sz val="10"/>
      <color theme="1"/>
      <name val="ＭＳ Ｐゴシック"/>
      <family val="2"/>
      <charset val="128"/>
    </font>
    <font>
      <sz val="8"/>
      <color rgb="FF000000"/>
      <name val="ＭＳ ゴシック"/>
      <family val="3"/>
      <charset val="128"/>
    </font>
    <font>
      <sz val="8"/>
      <color rgb="FF000000"/>
      <name val="Arial"/>
      <family val="3"/>
    </font>
    <font>
      <sz val="8"/>
      <color rgb="FF000000"/>
      <name val="ＭＳ Ｐゴシック"/>
      <family val="2"/>
      <charset val="128"/>
    </font>
    <font>
      <sz val="7"/>
      <color rgb="FF444444"/>
      <name val="Meiryo UI"/>
      <family val="3"/>
      <charset val="128"/>
    </font>
    <font>
      <sz val="8"/>
      <name val="Arial"/>
      <family val="2"/>
    </font>
    <font>
      <sz val="8"/>
      <color rgb="FF000000"/>
      <name val="Arial"/>
      <family val="3"/>
      <charset val="128"/>
    </font>
    <font>
      <sz val="8"/>
      <color rgb="FF000000"/>
      <name val="ＭＳ Ｐゴシック"/>
      <family val="3"/>
      <charset val="128"/>
    </font>
    <font>
      <sz val="8"/>
      <color rgb="FF000000"/>
      <name val="Segoe UI Symbol"/>
      <family val="2"/>
    </font>
    <font>
      <sz val="8"/>
      <color rgb="FF000000"/>
      <name val="MS UI Gothic"/>
      <family val="3"/>
      <charset val="128"/>
    </font>
    <font>
      <sz val="8"/>
      <name val="Arial"/>
      <family val="3"/>
      <charset val="128"/>
    </font>
    <font>
      <sz val="8"/>
      <name val="ＭＳ Ｐゴシック"/>
      <family val="3"/>
      <charset val="128"/>
    </font>
    <font>
      <sz val="8"/>
      <name val="Arial"/>
      <family val="3"/>
    </font>
    <font>
      <sz val="11"/>
      <name val="ＭＳ Ｐゴシック"/>
      <family val="3"/>
      <charset val="128"/>
    </font>
    <font>
      <sz val="9"/>
      <color theme="1"/>
      <name val="Meiryo UI"/>
      <family val="2"/>
      <charset val="128"/>
    </font>
    <font>
      <sz val="6"/>
      <name val="Meiryo UI"/>
      <family val="2"/>
      <charset val="128"/>
    </font>
    <font>
      <b/>
      <sz val="14"/>
      <color theme="1"/>
      <name val="Arial"/>
      <family val="2"/>
    </font>
    <font>
      <sz val="12"/>
      <color theme="1"/>
      <name val="BIZ UDゴシック"/>
      <family val="3"/>
      <charset val="128"/>
    </font>
    <font>
      <b/>
      <sz val="12"/>
      <color rgb="FFFF0000"/>
      <name val="BIZ UDゴシック"/>
      <family val="3"/>
      <charset val="128"/>
    </font>
    <font>
      <sz val="12"/>
      <color theme="1"/>
      <name val="Arial"/>
      <family val="2"/>
    </font>
    <font>
      <sz val="11"/>
      <name val="BIZ UDゴシック"/>
      <family val="3"/>
      <charset val="128"/>
    </font>
    <font>
      <sz val="11"/>
      <name val="BIZ UDPゴシック"/>
      <family val="3"/>
      <charset val="128"/>
    </font>
    <font>
      <vertAlign val="subscript"/>
      <sz val="11"/>
      <color theme="1"/>
      <name val="BIZ UDゴシック"/>
      <family val="3"/>
      <charset val="128"/>
    </font>
    <font>
      <sz val="11"/>
      <color theme="1"/>
      <name val="BIZ UDゴシック"/>
      <family val="3"/>
      <charset val="128"/>
    </font>
  </fonts>
  <fills count="19">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D9D9D9"/>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rgb="FF000000"/>
      </patternFill>
    </fill>
    <fill>
      <patternFill patternType="solid">
        <fgColor theme="7" tint="0.79998168889431442"/>
        <bgColor indexed="64"/>
      </patternFill>
    </fill>
    <fill>
      <patternFill patternType="solid">
        <fgColor theme="4" tint="0.59999389629810485"/>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auto="1"/>
      </right>
      <top style="medium">
        <color indexed="64"/>
      </top>
      <bottom style="double">
        <color indexed="64"/>
      </bottom>
      <diagonal/>
    </border>
    <border>
      <left/>
      <right style="medium">
        <color auto="1"/>
      </right>
      <top style="double">
        <color auto="1"/>
      </top>
      <bottom/>
      <diagonal/>
    </border>
    <border>
      <left/>
      <right style="medium">
        <color auto="1"/>
      </right>
      <top/>
      <bottom style="double">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Dashed">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medium">
        <color rgb="FF000000"/>
      </top>
      <bottom/>
      <diagonal/>
    </border>
    <border>
      <left/>
      <right style="thin">
        <color indexed="64"/>
      </right>
      <top/>
      <bottom style="medium">
        <color rgb="FF000000"/>
      </bottom>
      <diagonal/>
    </border>
    <border>
      <left style="thin">
        <color indexed="64"/>
      </left>
      <right/>
      <top/>
      <bottom style="medium">
        <color rgb="FF000000"/>
      </bottom>
      <diagonal/>
    </border>
    <border>
      <left/>
      <right/>
      <top style="thin">
        <color rgb="FF000000"/>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right style="medium">
        <color rgb="FF000000"/>
      </right>
      <top/>
      <bottom style="thin">
        <color indexed="64"/>
      </bottom>
      <diagonal/>
    </border>
    <border>
      <left style="medium">
        <color rgb="FF00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rgb="FF000000"/>
      </left>
      <right style="thin">
        <color indexed="64"/>
      </right>
      <top style="thin">
        <color indexed="64"/>
      </top>
      <bottom style="medium">
        <color rgb="FF000000"/>
      </bottom>
      <diagonal/>
    </border>
    <border>
      <left/>
      <right style="thin">
        <color indexed="64"/>
      </right>
      <top/>
      <bottom style="thin">
        <color rgb="FF000000"/>
      </bottom>
      <diagonal/>
    </border>
    <border>
      <left/>
      <right style="medium">
        <color indexed="64"/>
      </right>
      <top style="medium">
        <color rgb="FF000000"/>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medium">
        <color indexed="64"/>
      </right>
      <top style="double">
        <color auto="1"/>
      </top>
      <bottom style="thin">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thin">
        <color indexed="64"/>
      </left>
      <right/>
      <top style="thin">
        <color rgb="FF000000"/>
      </top>
      <bottom/>
      <diagonal/>
    </border>
    <border>
      <left/>
      <right style="medium">
        <color indexed="64"/>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style="medium">
        <color rgb="FF000000"/>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top style="medium">
        <color indexed="64"/>
      </top>
      <bottom style="thin">
        <color indexed="64"/>
      </bottom>
      <diagonal/>
    </border>
    <border>
      <left/>
      <right style="medium">
        <color rgb="FF000000"/>
      </right>
      <top/>
      <bottom style="medium">
        <color indexed="64"/>
      </bottom>
      <diagonal/>
    </border>
    <border>
      <left style="medium">
        <color rgb="FF000000"/>
      </left>
      <right style="thin">
        <color indexed="64"/>
      </right>
      <top style="medium">
        <color indexed="64"/>
      </top>
      <bottom style="thin">
        <color indexed="64"/>
      </bottom>
      <diagonal/>
    </border>
    <border>
      <left/>
      <right style="medium">
        <color rgb="FF000000"/>
      </right>
      <top style="medium">
        <color indexed="64"/>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medium">
        <color indexed="64"/>
      </left>
      <right/>
      <top style="thin">
        <color indexed="64"/>
      </top>
      <bottom style="medium">
        <color indexed="64"/>
      </bottom>
      <diagonal/>
    </border>
    <border>
      <left/>
      <right style="thin">
        <color rgb="FF000000"/>
      </right>
      <top style="medium">
        <color indexed="64"/>
      </top>
      <bottom/>
      <diagonal/>
    </border>
    <border>
      <left style="medium">
        <color indexed="64"/>
      </left>
      <right/>
      <top style="thin">
        <color rgb="FF000000"/>
      </top>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style="thin">
        <color rgb="FF000000"/>
      </bottom>
      <diagonal/>
    </border>
    <border>
      <left/>
      <right style="thin">
        <color rgb="FF000000"/>
      </right>
      <top/>
      <bottom style="medium">
        <color indexed="64"/>
      </bottom>
      <diagonal/>
    </border>
    <border>
      <left style="thin">
        <color indexed="64"/>
      </left>
      <right style="thin">
        <color rgb="FF000000"/>
      </right>
      <top style="thin">
        <color indexed="64"/>
      </top>
      <bottom style="medium">
        <color indexed="64"/>
      </bottom>
      <diagonal/>
    </border>
    <border>
      <left style="thin">
        <color indexed="64"/>
      </left>
      <right style="thin">
        <color indexed="64"/>
      </right>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thin">
        <color indexed="64"/>
      </left>
      <right style="medium">
        <color rgb="FF000000"/>
      </right>
      <top/>
      <bottom style="thin">
        <color rgb="FF000000"/>
      </bottom>
      <diagonal/>
    </border>
    <border>
      <left style="thin">
        <color indexed="64"/>
      </left>
      <right style="medium">
        <color rgb="FF000000"/>
      </right>
      <top/>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medium">
        <color rgb="FF000000"/>
      </top>
      <bottom style="thin">
        <color indexed="64"/>
      </bottom>
      <diagonal/>
    </border>
    <border>
      <left style="thin">
        <color indexed="64"/>
      </left>
      <right style="thin">
        <color rgb="FF000000"/>
      </right>
      <top style="medium">
        <color rgb="FF000000"/>
      </top>
      <bottom style="thin">
        <color indexed="64"/>
      </bottom>
      <diagonal/>
    </border>
    <border>
      <left/>
      <right style="thin">
        <color indexed="64"/>
      </right>
      <top style="medium">
        <color rgb="FF000000"/>
      </top>
      <bottom/>
      <diagonal/>
    </border>
  </borders>
  <cellStyleXfs count="12">
    <xf numFmtId="0" fontId="0" fillId="0" borderId="0">
      <alignment vertical="center"/>
    </xf>
    <xf numFmtId="0" fontId="7" fillId="0" borderId="0">
      <alignment vertical="center"/>
    </xf>
    <xf numFmtId="0" fontId="16" fillId="0" borderId="0">
      <alignment vertical="center"/>
    </xf>
    <xf numFmtId="0" fontId="19" fillId="0" borderId="0" applyNumberFormat="0" applyFill="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9" fillId="0" borderId="0" applyNumberFormat="0" applyFill="0" applyBorder="0" applyAlignment="0" applyProtection="0">
      <alignment vertical="center"/>
    </xf>
    <xf numFmtId="0" fontId="37" fillId="0" borderId="0">
      <alignment vertical="center"/>
    </xf>
    <xf numFmtId="0" fontId="37" fillId="0" borderId="0">
      <alignment vertical="center"/>
    </xf>
    <xf numFmtId="0" fontId="60" fillId="0" borderId="0">
      <alignment vertical="center"/>
    </xf>
  </cellStyleXfs>
  <cellXfs count="1059">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6" fillId="0" borderId="0" xfId="0" applyFont="1">
      <alignment vertical="center"/>
    </xf>
    <xf numFmtId="0" fontId="5" fillId="0" borderId="0" xfId="0" applyFont="1" applyAlignment="1">
      <alignment vertical="center" shrinkToFit="1"/>
    </xf>
    <xf numFmtId="0" fontId="5" fillId="0" borderId="0" xfId="0" applyFont="1">
      <alignment vertical="center"/>
    </xf>
    <xf numFmtId="0" fontId="5" fillId="0" borderId="0" xfId="0" applyFont="1" applyAlignment="1">
      <alignment shrinkToFit="1"/>
    </xf>
    <xf numFmtId="0" fontId="5" fillId="0" borderId="0" xfId="0" applyFont="1" applyAlignment="1">
      <alignment vertical="top" shrinkToFit="1"/>
    </xf>
    <xf numFmtId="0" fontId="2" fillId="0" borderId="0" xfId="0" applyFont="1" applyAlignment="1">
      <alignment vertical="top"/>
    </xf>
    <xf numFmtId="0" fontId="5" fillId="0" borderId="0" xfId="0" applyFont="1" applyAlignment="1">
      <alignment horizontal="justify" vertical="top"/>
    </xf>
    <xf numFmtId="0" fontId="5" fillId="0" borderId="0" xfId="0" applyFont="1" applyAlignment="1">
      <alignment horizontal="left" wrapText="1"/>
    </xf>
    <xf numFmtId="0" fontId="5"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wrapText="1"/>
    </xf>
    <xf numFmtId="0" fontId="2" fillId="0" borderId="0" xfId="0" applyFont="1" applyAlignment="1"/>
    <xf numFmtId="0" fontId="2" fillId="0" borderId="0" xfId="0" applyFont="1" applyAlignment="1">
      <alignment wrapText="1"/>
    </xf>
    <xf numFmtId="0" fontId="2" fillId="0" borderId="6" xfId="0" applyFont="1" applyBorder="1">
      <alignment vertical="center"/>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center" wrapText="1" shrinkToFit="1"/>
    </xf>
    <xf numFmtId="0" fontId="2" fillId="0" borderId="0" xfId="0" applyFont="1" applyAlignment="1">
      <alignment vertical="center" shrinkToFit="1"/>
    </xf>
    <xf numFmtId="0" fontId="2" fillId="0" borderId="0" xfId="0" applyFont="1" applyAlignment="1">
      <alignment horizontal="left" vertical="center"/>
    </xf>
    <xf numFmtId="0" fontId="5" fillId="0" borderId="19" xfId="0" applyFont="1" applyBorder="1" applyAlignment="1">
      <alignment wrapText="1"/>
    </xf>
    <xf numFmtId="0" fontId="2" fillId="0" borderId="19" xfId="0" applyFont="1" applyBorder="1" applyAlignment="1">
      <alignment vertical="center" wrapText="1"/>
    </xf>
    <xf numFmtId="0" fontId="6" fillId="0" borderId="0" xfId="0" applyFont="1" applyAlignment="1">
      <alignment horizontal="left" vertical="center"/>
    </xf>
    <xf numFmtId="0" fontId="2" fillId="0" borderId="0" xfId="0" applyFont="1" applyAlignment="1">
      <alignment horizontal="left"/>
    </xf>
    <xf numFmtId="0" fontId="5" fillId="0" borderId="0" xfId="0" applyFont="1" applyAlignment="1">
      <alignment horizontal="left" vertical="center"/>
    </xf>
    <xf numFmtId="0" fontId="2" fillId="0" borderId="19" xfId="0" applyFont="1" applyBorder="1" applyAlignment="1">
      <alignment horizontal="left" vertical="center" wrapText="1"/>
    </xf>
    <xf numFmtId="0" fontId="4" fillId="0" borderId="0" xfId="0" applyFont="1" applyAlignment="1"/>
    <xf numFmtId="0" fontId="3" fillId="0" borderId="0" xfId="0" applyFont="1" applyAlignment="1"/>
    <xf numFmtId="0" fontId="4" fillId="0" borderId="0" xfId="0" applyFont="1" applyAlignment="1">
      <alignment horizontal="left"/>
    </xf>
    <xf numFmtId="0" fontId="2"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top" wrapText="1"/>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5" fillId="0" borderId="24" xfId="0" applyFont="1" applyBorder="1" applyAlignment="1">
      <alignment horizontal="center" vertical="center" wrapText="1"/>
    </xf>
    <xf numFmtId="0" fontId="6" fillId="0" borderId="3"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4" borderId="37" xfId="0" applyFont="1" applyFill="1" applyBorder="1" applyAlignment="1">
      <alignment horizontal="center" vertical="center"/>
    </xf>
    <xf numFmtId="0" fontId="6" fillId="0" borderId="6" xfId="0" applyFont="1" applyBorder="1" applyAlignment="1">
      <alignment horizontal="center" vertical="center"/>
    </xf>
    <xf numFmtId="0" fontId="6" fillId="3" borderId="38" xfId="0" applyFont="1" applyFill="1" applyBorder="1" applyAlignment="1">
      <alignment horizontal="center" vertical="center"/>
    </xf>
    <xf numFmtId="0" fontId="5" fillId="0" borderId="3" xfId="0" applyFont="1" applyBorder="1" applyAlignment="1">
      <alignment horizontal="center" vertical="center" wrapText="1"/>
    </xf>
    <xf numFmtId="0" fontId="10" fillId="0" borderId="0" xfId="0" applyFont="1" applyAlignment="1">
      <alignment horizontal="left"/>
    </xf>
    <xf numFmtId="0" fontId="21" fillId="0" borderId="0" xfId="0" applyFont="1" applyAlignment="1">
      <alignment horizontal="left"/>
    </xf>
    <xf numFmtId="0" fontId="10" fillId="0" borderId="0" xfId="0" applyFont="1">
      <alignment vertical="center"/>
    </xf>
    <xf numFmtId="0" fontId="10" fillId="0" borderId="0" xfId="0" applyFont="1" applyAlignment="1">
      <alignment wrapText="1"/>
    </xf>
    <xf numFmtId="0" fontId="5" fillId="0" borderId="76" xfId="0" applyFont="1" applyBorder="1" applyAlignment="1">
      <alignment vertical="center" wrapText="1"/>
    </xf>
    <xf numFmtId="0" fontId="5" fillId="0" borderId="76" xfId="0" applyFont="1" applyBorder="1" applyAlignment="1">
      <alignment horizontal="left" vertical="center" wrapText="1"/>
    </xf>
    <xf numFmtId="0" fontId="5" fillId="0" borderId="76" xfId="0" applyFont="1" applyBorder="1" applyAlignment="1">
      <alignment vertical="top" shrinkToFit="1"/>
    </xf>
    <xf numFmtId="0" fontId="5" fillId="0" borderId="76" xfId="0" applyFont="1" applyBorder="1" applyAlignment="1">
      <alignment vertical="center" shrinkToFit="1"/>
    </xf>
    <xf numFmtId="0" fontId="2" fillId="0" borderId="0" xfId="0" applyFont="1" applyAlignment="1">
      <alignment horizontal="center" vertical="center"/>
    </xf>
    <xf numFmtId="0" fontId="22" fillId="0" borderId="76" xfId="0" applyFont="1" applyBorder="1">
      <alignment vertical="center"/>
    </xf>
    <xf numFmtId="0" fontId="6" fillId="0" borderId="0" xfId="0" applyFont="1" applyAlignment="1">
      <alignment horizontal="center" vertical="center"/>
    </xf>
    <xf numFmtId="0" fontId="17" fillId="0" borderId="0" xfId="0" applyFont="1" applyAlignment="1">
      <alignment horizontal="left"/>
    </xf>
    <xf numFmtId="0" fontId="2" fillId="0" borderId="0" xfId="0" applyFont="1" applyAlignment="1" applyProtection="1">
      <alignment horizontal="left"/>
      <protection locked="0"/>
    </xf>
    <xf numFmtId="0" fontId="2" fillId="0" borderId="82" xfId="0" applyFont="1" applyBorder="1">
      <alignment vertical="center"/>
    </xf>
    <xf numFmtId="0" fontId="2" fillId="0" borderId="83" xfId="0" applyFont="1" applyBorder="1">
      <alignment vertical="center"/>
    </xf>
    <xf numFmtId="0" fontId="6" fillId="0" borderId="0" xfId="0" applyFont="1" applyAlignment="1">
      <alignment horizontal="left"/>
    </xf>
    <xf numFmtId="0" fontId="6" fillId="0" borderId="6"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4" borderId="78" xfId="0" applyFont="1" applyFill="1" applyBorder="1" applyAlignment="1">
      <alignment horizontal="center" vertical="center"/>
    </xf>
    <xf numFmtId="0" fontId="6" fillId="0" borderId="149" xfId="0" applyFont="1" applyBorder="1" applyAlignment="1">
      <alignment horizontal="center" vertical="center" wrapText="1"/>
    </xf>
    <xf numFmtId="0" fontId="2" fillId="0" borderId="0" xfId="0" applyFont="1" applyProtection="1">
      <alignment vertical="center"/>
      <protection locked="0"/>
    </xf>
    <xf numFmtId="0" fontId="33"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18" xfId="0" applyFont="1" applyBorder="1" applyAlignment="1">
      <alignment horizontal="center" vertical="top" wrapText="1"/>
    </xf>
    <xf numFmtId="0" fontId="2" fillId="0" borderId="19" xfId="0" applyFont="1" applyBorder="1" applyAlignment="1">
      <alignment horizontal="center" vertical="center" wrapText="1"/>
    </xf>
    <xf numFmtId="0" fontId="2" fillId="0" borderId="23" xfId="0" applyFont="1" applyBorder="1" applyAlignment="1">
      <alignment horizontal="center" vertical="top" wrapText="1"/>
    </xf>
    <xf numFmtId="0" fontId="2" fillId="0" borderId="24" xfId="0" applyFont="1" applyBorder="1" applyAlignment="1">
      <alignment horizontal="center" vertical="center" wrapText="1"/>
    </xf>
    <xf numFmtId="0" fontId="2" fillId="0" borderId="28" xfId="0" applyFont="1" applyBorder="1" applyAlignment="1">
      <alignment horizontal="center" vertical="top" wrapText="1"/>
    </xf>
    <xf numFmtId="0" fontId="2" fillId="0" borderId="0" xfId="0" applyFont="1" applyAlignment="1">
      <alignment horizontal="center" vertical="center" wrapText="1"/>
    </xf>
    <xf numFmtId="0" fontId="2" fillId="0" borderId="0" xfId="0" applyFont="1" applyAlignment="1" applyProtection="1">
      <protection locked="0"/>
    </xf>
    <xf numFmtId="0" fontId="6" fillId="0" borderId="0" xfId="0" applyFont="1" applyAlignment="1">
      <alignment horizontal="center" vertical="center" wrapText="1"/>
    </xf>
    <xf numFmtId="0" fontId="6" fillId="0" borderId="0" xfId="0" applyFont="1" applyAlignment="1">
      <alignment horizontal="left" vertical="center" wrapText="1"/>
    </xf>
    <xf numFmtId="49" fontId="2" fillId="0" borderId="0" xfId="0" applyNumberFormat="1" applyFont="1" applyAlignment="1" applyProtection="1">
      <alignment vertical="center" wrapText="1"/>
      <protection locked="0"/>
    </xf>
    <xf numFmtId="0" fontId="2" fillId="0" borderId="0" xfId="0" applyFont="1" applyAlignment="1" applyProtection="1">
      <alignment vertical="center" wrapText="1"/>
      <protection locked="0"/>
    </xf>
    <xf numFmtId="14" fontId="2" fillId="0" borderId="0" xfId="0" applyNumberFormat="1" applyFont="1" applyAlignment="1" applyProtection="1">
      <alignment vertical="center" wrapText="1"/>
      <protection locked="0"/>
    </xf>
    <xf numFmtId="0" fontId="3" fillId="0" borderId="0" xfId="0" applyFont="1" applyAlignment="1" applyProtection="1">
      <alignment horizontal="center" vertical="center" wrapText="1"/>
      <protection locked="0"/>
    </xf>
    <xf numFmtId="177" fontId="2" fillId="0" borderId="0" xfId="0" applyNumberFormat="1" applyFont="1" applyAlignment="1" applyProtection="1">
      <alignment vertical="center" wrapText="1"/>
      <protection locked="0"/>
    </xf>
    <xf numFmtId="0" fontId="34" fillId="0" borderId="1" xfId="0" applyFont="1" applyBorder="1" applyAlignment="1">
      <alignment vertical="center" wrapText="1"/>
    </xf>
    <xf numFmtId="0" fontId="34" fillId="16" borderId="1" xfId="0" applyFont="1" applyFill="1" applyBorder="1" applyAlignment="1">
      <alignment vertical="center" wrapText="1"/>
    </xf>
    <xf numFmtId="0" fontId="50" fillId="0" borderId="0" xfId="0" applyFont="1">
      <alignment vertical="center"/>
    </xf>
    <xf numFmtId="0" fontId="17" fillId="0" borderId="1" xfId="0" applyFont="1" applyBorder="1" applyAlignment="1">
      <alignment vertical="center" wrapText="1"/>
    </xf>
    <xf numFmtId="0" fontId="24" fillId="0" borderId="1" xfId="0" applyFont="1" applyBorder="1" applyAlignment="1">
      <alignment vertical="center" wrapText="1"/>
    </xf>
    <xf numFmtId="0" fontId="43" fillId="2" borderId="132" xfId="3" applyFont="1" applyFill="1" applyBorder="1" applyAlignment="1" applyProtection="1">
      <alignment vertical="center" wrapText="1"/>
    </xf>
    <xf numFmtId="0" fontId="19" fillId="0" borderId="0" xfId="3" applyFill="1" applyBorder="1" applyAlignment="1" applyProtection="1">
      <alignment vertical="center" wrapText="1"/>
    </xf>
    <xf numFmtId="0" fontId="5" fillId="17" borderId="1" xfId="11" applyFont="1" applyFill="1" applyBorder="1" applyAlignment="1">
      <alignment horizontal="center" vertical="top" wrapText="1"/>
    </xf>
    <xf numFmtId="0" fontId="35" fillId="17" borderId="1" xfId="0" applyFont="1" applyFill="1" applyBorder="1" applyAlignment="1">
      <alignment horizontal="center" vertical="top" wrapText="1"/>
    </xf>
    <xf numFmtId="0" fontId="24" fillId="17" borderId="1" xfId="0" applyFont="1" applyFill="1" applyBorder="1" applyAlignment="1">
      <alignment horizontal="center" vertical="top" wrapText="1"/>
    </xf>
    <xf numFmtId="0" fontId="60" fillId="0" borderId="1" xfId="11" applyBorder="1" applyAlignment="1">
      <alignment vertical="center" wrapText="1"/>
    </xf>
    <xf numFmtId="0" fontId="60" fillId="0" borderId="1" xfId="11" applyBorder="1" applyAlignment="1">
      <alignment horizontal="center" vertical="center" wrapText="1"/>
    </xf>
    <xf numFmtId="0" fontId="35" fillId="0" borderId="1" xfId="0" applyFont="1" applyBorder="1" applyAlignment="1">
      <alignment horizontal="center" vertical="center" wrapText="1"/>
    </xf>
    <xf numFmtId="14" fontId="35" fillId="0" borderId="1" xfId="0" applyNumberFormat="1" applyFont="1" applyBorder="1" applyAlignment="1">
      <alignment horizontal="center" vertical="center" wrapText="1"/>
    </xf>
    <xf numFmtId="14" fontId="35" fillId="0" borderId="1" xfId="0" applyNumberFormat="1" applyFont="1" applyBorder="1" applyAlignment="1">
      <alignment vertical="center" wrapText="1"/>
    </xf>
    <xf numFmtId="0" fontId="35" fillId="0" borderId="1" xfId="0" applyFont="1" applyBorder="1" applyAlignment="1">
      <alignment vertical="center" wrapText="1"/>
    </xf>
    <xf numFmtId="0" fontId="17" fillId="0" borderId="1" xfId="0" applyFont="1" applyBorder="1" applyAlignment="1">
      <alignment vertical="top" wrapText="1"/>
    </xf>
    <xf numFmtId="0" fontId="60" fillId="5" borderId="1" xfId="11" applyFill="1" applyBorder="1" applyAlignment="1">
      <alignment vertical="center" wrapText="1"/>
    </xf>
    <xf numFmtId="0" fontId="60" fillId="5" borderId="1" xfId="11" applyFill="1" applyBorder="1" applyAlignment="1">
      <alignment horizontal="center" vertical="center" wrapText="1"/>
    </xf>
    <xf numFmtId="180" fontId="62" fillId="0" borderId="0" xfId="2" applyNumberFormat="1" applyFont="1">
      <alignment vertical="center"/>
    </xf>
    <xf numFmtId="0" fontId="63" fillId="6" borderId="0" xfId="0" applyFont="1" applyFill="1" applyAlignment="1">
      <alignment vertical="center" wrapText="1"/>
    </xf>
    <xf numFmtId="0" fontId="64" fillId="6" borderId="0" xfId="0" applyFont="1" applyFill="1" applyAlignment="1">
      <alignment vertical="center" wrapText="1"/>
    </xf>
    <xf numFmtId="0" fontId="65" fillId="6" borderId="0" xfId="0" applyFont="1" applyFill="1" applyAlignment="1">
      <alignment vertical="center" wrapText="1"/>
    </xf>
    <xf numFmtId="0" fontId="2" fillId="18" borderId="1" xfId="2" applyFont="1" applyFill="1" applyBorder="1" applyAlignment="1">
      <alignment horizontal="center" vertical="center" wrapText="1"/>
    </xf>
    <xf numFmtId="0" fontId="17" fillId="18" borderId="1" xfId="2" applyFont="1" applyFill="1" applyBorder="1" applyAlignment="1">
      <alignment horizontal="center" vertical="center" wrapText="1"/>
    </xf>
    <xf numFmtId="0" fontId="59" fillId="18" borderId="1" xfId="2" applyFont="1" applyFill="1" applyBorder="1" applyAlignment="1">
      <alignment horizontal="center" vertical="center"/>
    </xf>
    <xf numFmtId="0" fontId="59" fillId="18" borderId="1" xfId="2" applyFont="1" applyFill="1" applyBorder="1" applyAlignment="1">
      <alignment horizontal="center" vertical="center" wrapText="1"/>
    </xf>
    <xf numFmtId="49" fontId="24" fillId="0" borderId="1" xfId="0" applyNumberFormat="1" applyFont="1" applyBorder="1" applyAlignment="1">
      <alignment vertical="center" wrapText="1"/>
    </xf>
    <xf numFmtId="0" fontId="66" fillId="0" borderId="1" xfId="0" applyFont="1" applyBorder="1" applyAlignment="1">
      <alignment vertical="center" wrapText="1"/>
    </xf>
    <xf numFmtId="0" fontId="2" fillId="12" borderId="8" xfId="0" applyFont="1" applyFill="1" applyBorder="1" applyAlignment="1">
      <alignment vertical="top" wrapText="1"/>
    </xf>
    <xf numFmtId="0" fontId="2" fillId="12" borderId="37" xfId="0" applyFont="1" applyFill="1" applyBorder="1" applyAlignment="1">
      <alignment vertical="top" wrapText="1"/>
    </xf>
    <xf numFmtId="0" fontId="2" fillId="12" borderId="132" xfId="0" applyFont="1" applyFill="1" applyBorder="1" applyAlignment="1">
      <alignment horizontal="center" vertical="top" wrapText="1"/>
    </xf>
    <xf numFmtId="0" fontId="2" fillId="2" borderId="39" xfId="0" applyFont="1" applyFill="1" applyBorder="1" applyAlignment="1">
      <alignment vertical="top" wrapText="1"/>
    </xf>
    <xf numFmtId="0" fontId="2" fillId="2" borderId="7" xfId="0" applyFont="1" applyFill="1" applyBorder="1" applyAlignment="1">
      <alignment vertical="top" wrapText="1"/>
    </xf>
    <xf numFmtId="0" fontId="17" fillId="12" borderId="1" xfId="0" applyFont="1" applyFill="1" applyBorder="1" applyAlignment="1">
      <alignment horizontal="center" vertical="top" wrapText="1"/>
    </xf>
    <xf numFmtId="0" fontId="17" fillId="12" borderId="37" xfId="0" applyFont="1" applyFill="1" applyBorder="1" applyAlignment="1">
      <alignment horizontal="center" vertical="top" wrapText="1"/>
    </xf>
    <xf numFmtId="0" fontId="17" fillId="12" borderId="8" xfId="0" applyFont="1" applyFill="1" applyBorder="1" applyAlignment="1">
      <alignment horizontal="center" vertical="top" wrapText="1"/>
    </xf>
    <xf numFmtId="0" fontId="17" fillId="12" borderId="132" xfId="0" applyFont="1" applyFill="1" applyBorder="1" applyAlignment="1">
      <alignment horizontal="center" vertical="top" wrapText="1"/>
    </xf>
    <xf numFmtId="0" fontId="17" fillId="12" borderId="2" xfId="0" applyFont="1" applyFill="1" applyBorder="1" applyAlignment="1">
      <alignment horizontal="center" vertical="top" wrapText="1"/>
    </xf>
    <xf numFmtId="49" fontId="2" fillId="5" borderId="13"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11" borderId="1" xfId="0" applyFont="1" applyFill="1" applyBorder="1" applyAlignment="1">
      <alignment horizontal="center" vertical="center" wrapText="1"/>
    </xf>
    <xf numFmtId="14" fontId="2" fillId="11" borderId="1" xfId="0" applyNumberFormat="1"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2" borderId="158"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41" fillId="12" borderId="8" xfId="0" applyFont="1" applyFill="1" applyBorder="1" applyAlignment="1">
      <alignment horizontal="center" vertical="center" wrapText="1"/>
    </xf>
    <xf numFmtId="0" fontId="41" fillId="12" borderId="1" xfId="0" applyFont="1" applyFill="1" applyBorder="1" applyAlignment="1">
      <alignment horizontal="center" vertical="center" wrapText="1"/>
    </xf>
    <xf numFmtId="0" fontId="17" fillId="12" borderId="8" xfId="0" applyFont="1" applyFill="1" applyBorder="1" applyAlignment="1">
      <alignment horizontal="center" vertical="center" wrapText="1"/>
    </xf>
    <xf numFmtId="0" fontId="17" fillId="12" borderId="14" xfId="0" applyFont="1" applyFill="1" applyBorder="1" applyAlignment="1">
      <alignment horizontal="center" vertical="center" wrapText="1"/>
    </xf>
    <xf numFmtId="0" fontId="2" fillId="13" borderId="158" xfId="0" applyFont="1" applyFill="1" applyBorder="1" applyAlignment="1">
      <alignment horizontal="center" vertical="center" wrapText="1"/>
    </xf>
    <xf numFmtId="177" fontId="2" fillId="12" borderId="1" xfId="0" applyNumberFormat="1" applyFont="1" applyFill="1" applyBorder="1" applyAlignment="1">
      <alignment horizontal="center" vertical="center" wrapText="1"/>
    </xf>
    <xf numFmtId="0" fontId="2" fillId="12" borderId="8" xfId="0" applyFont="1" applyFill="1" applyBorder="1" applyAlignment="1">
      <alignment horizontal="center" vertical="center" wrapText="1"/>
    </xf>
    <xf numFmtId="0" fontId="2" fillId="14" borderId="13" xfId="0" applyFont="1" applyFill="1" applyBorder="1" applyAlignment="1">
      <alignment horizontal="center" vertical="center" wrapText="1"/>
    </xf>
    <xf numFmtId="0" fontId="2" fillId="14" borderId="14" xfId="0" applyFont="1" applyFill="1" applyBorder="1" applyAlignment="1">
      <alignment horizontal="center" vertical="center" wrapText="1"/>
    </xf>
    <xf numFmtId="49" fontId="2" fillId="2" borderId="156" xfId="0" quotePrefix="1" applyNumberFormat="1" applyFont="1" applyFill="1" applyBorder="1" applyAlignment="1">
      <alignment vertical="center" wrapText="1"/>
    </xf>
    <xf numFmtId="0" fontId="2" fillId="2" borderId="132" xfId="0" applyFont="1" applyFill="1" applyBorder="1" applyAlignment="1">
      <alignment vertical="center" wrapText="1"/>
    </xf>
    <xf numFmtId="0" fontId="2" fillId="2" borderId="132" xfId="0" quotePrefix="1" applyFont="1" applyFill="1" applyBorder="1" applyAlignment="1">
      <alignment horizontal="left" vertical="center" wrapText="1"/>
    </xf>
    <xf numFmtId="0" fontId="2" fillId="10" borderId="132" xfId="0" applyFont="1" applyFill="1" applyBorder="1" applyAlignment="1">
      <alignment horizontal="center" vertical="center" wrapText="1"/>
    </xf>
    <xf numFmtId="0" fontId="2" fillId="10" borderId="132" xfId="0" applyFont="1" applyFill="1" applyBorder="1" applyAlignment="1">
      <alignment vertical="center" wrapText="1"/>
    </xf>
    <xf numFmtId="0" fontId="2" fillId="2" borderId="132" xfId="0" applyFont="1" applyFill="1" applyBorder="1" applyAlignment="1">
      <alignment horizontal="center" vertical="center" wrapText="1"/>
    </xf>
    <xf numFmtId="14" fontId="2" fillId="2" borderId="132" xfId="0" applyNumberFormat="1" applyFont="1" applyFill="1" applyBorder="1" applyAlignment="1">
      <alignment horizontal="center" vertical="center" wrapText="1"/>
    </xf>
    <xf numFmtId="49" fontId="2" fillId="2" borderId="132" xfId="0" quotePrefix="1" applyNumberFormat="1" applyFont="1" applyFill="1" applyBorder="1" applyAlignment="1">
      <alignment vertical="center" wrapText="1"/>
    </xf>
    <xf numFmtId="0" fontId="2" fillId="11" borderId="132" xfId="0" applyFont="1" applyFill="1" applyBorder="1" applyAlignment="1">
      <alignment vertical="center" wrapText="1"/>
    </xf>
    <xf numFmtId="14" fontId="2" fillId="2" borderId="13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156" xfId="0" quotePrefix="1" applyFont="1" applyFill="1" applyBorder="1" applyAlignment="1">
      <alignment horizontal="center" vertical="center" wrapText="1"/>
    </xf>
    <xf numFmtId="178" fontId="2" fillId="2" borderId="132" xfId="0" applyNumberFormat="1" applyFont="1" applyFill="1" applyBorder="1" applyAlignment="1">
      <alignment horizontal="center" vertical="center" wrapText="1"/>
    </xf>
    <xf numFmtId="0" fontId="2" fillId="2" borderId="68" xfId="0" applyFont="1" applyFill="1" applyBorder="1" applyAlignment="1">
      <alignment vertical="center" wrapText="1"/>
    </xf>
    <xf numFmtId="0" fontId="2" fillId="2" borderId="156" xfId="0" applyFont="1" applyFill="1" applyBorder="1" applyAlignment="1">
      <alignment vertical="center" wrapText="1"/>
    </xf>
    <xf numFmtId="0" fontId="2" fillId="2" borderId="4" xfId="0" applyFont="1" applyFill="1" applyBorder="1" applyAlignment="1">
      <alignment vertical="center" wrapText="1"/>
    </xf>
    <xf numFmtId="0" fontId="2" fillId="2" borderId="159" xfId="0" applyFont="1" applyFill="1" applyBorder="1" applyAlignment="1">
      <alignment horizontal="center" vertical="center" wrapText="1"/>
    </xf>
    <xf numFmtId="0" fontId="2" fillId="2" borderId="16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56" xfId="0" applyFont="1" applyFill="1" applyBorder="1" applyAlignment="1">
      <alignment horizontal="center" vertical="center" wrapText="1"/>
    </xf>
    <xf numFmtId="177" fontId="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0" borderId="0" xfId="0" quotePrefix="1" applyNumberFormat="1"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14" fontId="2" fillId="0" borderId="0" xfId="0" applyNumberFormat="1" applyFont="1" applyAlignment="1">
      <alignment horizontal="center" vertical="center" wrapText="1"/>
    </xf>
    <xf numFmtId="49" fontId="18" fillId="0" borderId="0" xfId="0" applyNumberFormat="1" applyFont="1" applyAlignment="1">
      <alignment vertical="center" wrapText="1"/>
    </xf>
    <xf numFmtId="179" fontId="2" fillId="0" borderId="0" xfId="0" applyNumberFormat="1" applyFont="1" applyAlignment="1">
      <alignment vertical="center" wrapText="1"/>
    </xf>
    <xf numFmtId="0" fontId="24" fillId="0" borderId="0" xfId="0" applyFont="1" applyAlignment="1">
      <alignment vertical="center" wrapText="1"/>
    </xf>
    <xf numFmtId="0" fontId="2" fillId="0" borderId="132" xfId="0" applyFont="1" applyBorder="1" applyAlignment="1">
      <alignment horizontal="center" vertical="center" wrapText="1"/>
    </xf>
    <xf numFmtId="178" fontId="2" fillId="0" borderId="0" xfId="0" applyNumberFormat="1" applyFont="1" applyAlignment="1">
      <alignment horizontal="center" vertical="center" wrapText="1"/>
    </xf>
    <xf numFmtId="0" fontId="2" fillId="0" borderId="156" xfId="0" applyFont="1" applyBorder="1" applyAlignment="1">
      <alignment vertical="center" wrapText="1"/>
    </xf>
    <xf numFmtId="0" fontId="2" fillId="0" borderId="4" xfId="0" applyFont="1" applyBorder="1" applyAlignment="1">
      <alignment vertical="center" wrapText="1"/>
    </xf>
    <xf numFmtId="0" fontId="2" fillId="0" borderId="132" xfId="0" applyFont="1" applyBorder="1" applyAlignment="1">
      <alignment vertical="center" wrapText="1"/>
    </xf>
    <xf numFmtId="0" fontId="2" fillId="0" borderId="68" xfId="0" applyFont="1" applyBorder="1" applyAlignment="1">
      <alignment vertical="center" wrapText="1"/>
    </xf>
    <xf numFmtId="56" fontId="2" fillId="0" borderId="0" xfId="0" applyNumberFormat="1" applyFont="1" applyAlignment="1">
      <alignment vertical="center" wrapText="1"/>
    </xf>
    <xf numFmtId="56" fontId="2" fillId="0" borderId="0" xfId="0" applyNumberFormat="1" applyFont="1" applyAlignment="1">
      <alignment horizontal="center" vertical="center" wrapText="1"/>
    </xf>
    <xf numFmtId="0" fontId="17" fillId="0" borderId="0" xfId="0" applyFont="1" applyAlignment="1">
      <alignment horizontal="center" vertical="center" wrapText="1"/>
    </xf>
    <xf numFmtId="177" fontId="2" fillId="0" borderId="0" xfId="0" applyNumberFormat="1"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177" fontId="2" fillId="0" borderId="0" xfId="0" applyNumberFormat="1" applyFont="1" applyAlignment="1">
      <alignment vertical="center" wrapText="1"/>
    </xf>
    <xf numFmtId="0" fontId="40" fillId="0" borderId="0" xfId="0" applyFont="1" applyAlignment="1" applyProtection="1">
      <alignmen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38" xfId="0" applyFont="1" applyBorder="1" applyAlignment="1">
      <alignment horizontal="center" vertical="center"/>
    </xf>
    <xf numFmtId="0" fontId="8" fillId="0" borderId="8"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6" fillId="0" borderId="37"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8"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28" fillId="2" borderId="18"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9"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5" fillId="2" borderId="15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0" borderId="21"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 fillId="9" borderId="161" xfId="0" applyFont="1" applyFill="1" applyBorder="1" applyAlignment="1">
      <alignment horizontal="center" vertical="center" wrapText="1"/>
    </xf>
    <xf numFmtId="0" fontId="2" fillId="9" borderId="48" xfId="0" applyFont="1" applyFill="1" applyBorder="1" applyAlignment="1">
      <alignment horizontal="center" vertical="center"/>
    </xf>
    <xf numFmtId="0" fontId="2" fillId="9" borderId="35" xfId="0" applyFont="1" applyFill="1" applyBorder="1" applyAlignment="1">
      <alignment horizontal="center" vertical="center"/>
    </xf>
    <xf numFmtId="0" fontId="5" fillId="0" borderId="34"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6" fillId="0" borderId="111"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10" fillId="0" borderId="10" xfId="0" applyFont="1" applyBorder="1" applyAlignment="1">
      <alignment horizontal="center" wrapText="1"/>
    </xf>
    <xf numFmtId="0" fontId="10" fillId="0" borderId="0" xfId="0" applyFont="1" applyAlignment="1">
      <alignment horizontal="center" wrapText="1"/>
    </xf>
    <xf numFmtId="0" fontId="10" fillId="0" borderId="61" xfId="0" applyFont="1" applyBorder="1" applyAlignment="1">
      <alignment horizontal="center" wrapText="1"/>
    </xf>
    <xf numFmtId="0" fontId="10" fillId="0" borderId="26" xfId="0" applyFont="1" applyBorder="1" applyAlignment="1">
      <alignment horizontal="center" wrapText="1"/>
    </xf>
    <xf numFmtId="0" fontId="10" fillId="0" borderId="24" xfId="0" applyFont="1" applyBorder="1" applyAlignment="1">
      <alignment horizontal="center" wrapText="1"/>
    </xf>
    <xf numFmtId="0" fontId="10" fillId="0" borderId="27" xfId="0" applyFont="1" applyBorder="1" applyAlignment="1">
      <alignment horizontal="center" wrapText="1"/>
    </xf>
    <xf numFmtId="0" fontId="2" fillId="0" borderId="0" xfId="0" applyFont="1" applyAlignment="1">
      <alignment horizontal="left" vertical="center" wrapText="1"/>
    </xf>
    <xf numFmtId="0" fontId="2" fillId="0" borderId="85" xfId="0" applyFont="1" applyBorder="1" applyAlignment="1">
      <alignment horizontal="left" vertical="center" wrapText="1"/>
    </xf>
    <xf numFmtId="0" fontId="5" fillId="2" borderId="2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76" fontId="5" fillId="0" borderId="10" xfId="0" applyNumberFormat="1" applyFont="1" applyBorder="1" applyAlignment="1" applyProtection="1">
      <alignment horizontal="center" vertical="center" wrapText="1"/>
      <protection locked="0"/>
    </xf>
    <xf numFmtId="176" fontId="5" fillId="0" borderId="0" xfId="0" applyNumberFormat="1" applyFont="1" applyAlignment="1" applyProtection="1">
      <alignment horizontal="center" vertical="center" wrapText="1"/>
      <protection locked="0"/>
    </xf>
    <xf numFmtId="176" fontId="5" fillId="0" borderId="9" xfId="0" applyNumberFormat="1" applyFont="1" applyBorder="1" applyAlignment="1" applyProtection="1">
      <alignment horizontal="center" vertical="center" wrapText="1"/>
      <protection locked="0"/>
    </xf>
    <xf numFmtId="176" fontId="5" fillId="0" borderId="5" xfId="0" applyNumberFormat="1" applyFont="1" applyBorder="1" applyAlignment="1" applyProtection="1">
      <alignment horizontal="center" vertical="center" wrapText="1"/>
      <protection locked="0"/>
    </xf>
    <xf numFmtId="176" fontId="5" fillId="0" borderId="6" xfId="0" applyNumberFormat="1" applyFont="1" applyBorder="1" applyAlignment="1" applyProtection="1">
      <alignment horizontal="center" vertical="center" wrapText="1"/>
      <protection locked="0"/>
    </xf>
    <xf numFmtId="176" fontId="5" fillId="0" borderId="7" xfId="0" applyNumberFormat="1" applyFont="1" applyBorder="1" applyAlignment="1" applyProtection="1">
      <alignment horizontal="center" vertical="center" wrapText="1"/>
      <protection locked="0"/>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87"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6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6" fillId="4" borderId="8"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2" fillId="0" borderId="37" xfId="0" applyFont="1" applyBorder="1" applyAlignment="1">
      <alignment horizontal="left" wrapText="1"/>
    </xf>
    <xf numFmtId="0" fontId="2" fillId="0" borderId="90" xfId="0" applyFont="1" applyBorder="1" applyAlignment="1">
      <alignment horizontal="left"/>
    </xf>
    <xf numFmtId="0" fontId="2" fillId="0" borderId="6" xfId="0" applyFont="1" applyBorder="1" applyAlignment="1">
      <alignment horizontal="left"/>
    </xf>
    <xf numFmtId="0" fontId="2" fillId="0" borderId="0" xfId="0" applyFont="1" applyAlignment="1">
      <alignment horizontal="left" wrapText="1"/>
    </xf>
    <xf numFmtId="0" fontId="6" fillId="4" borderId="140" xfId="0" applyFont="1" applyFill="1" applyBorder="1" applyAlignment="1">
      <alignment horizontal="center" vertical="center"/>
    </xf>
    <xf numFmtId="0" fontId="6" fillId="4" borderId="80" xfId="0" applyFont="1" applyFill="1" applyBorder="1" applyAlignment="1">
      <alignment horizontal="center" vertical="center"/>
    </xf>
    <xf numFmtId="0" fontId="6" fillId="4" borderId="126" xfId="0" applyFont="1" applyFill="1" applyBorder="1" applyAlignment="1">
      <alignment horizontal="center" vertical="center"/>
    </xf>
    <xf numFmtId="0" fontId="6" fillId="4" borderId="78" xfId="0" applyFont="1" applyFill="1" applyBorder="1" applyAlignment="1">
      <alignment horizontal="center" vertical="center"/>
    </xf>
    <xf numFmtId="0" fontId="6" fillId="4" borderId="141" xfId="0" applyFont="1" applyFill="1" applyBorder="1" applyAlignment="1">
      <alignment horizontal="center" vertical="center"/>
    </xf>
    <xf numFmtId="0" fontId="30" fillId="0" borderId="138" xfId="0" applyFont="1" applyBorder="1" applyAlignment="1">
      <alignment horizontal="left" vertical="center" wrapText="1"/>
    </xf>
    <xf numFmtId="0" fontId="6" fillId="0" borderId="148" xfId="0" applyFont="1" applyBorder="1" applyAlignment="1">
      <alignment horizontal="left" vertical="center" wrapText="1"/>
    </xf>
    <xf numFmtId="0" fontId="6" fillId="0" borderId="80" xfId="0" applyFont="1" applyBorder="1" applyAlignment="1">
      <alignment horizontal="left" vertical="center" wrapText="1"/>
    </xf>
    <xf numFmtId="0" fontId="6" fillId="0" borderId="81" xfId="0" applyFont="1" applyBorder="1" applyAlignment="1">
      <alignment horizontal="left" vertical="center" wrapText="1"/>
    </xf>
    <xf numFmtId="0" fontId="6" fillId="0" borderId="124" xfId="0" applyFont="1" applyBorder="1" applyAlignment="1">
      <alignment horizontal="center" vertical="center" wrapText="1"/>
    </xf>
    <xf numFmtId="0" fontId="6" fillId="0" borderId="149" xfId="0" applyFont="1" applyBorder="1" applyAlignment="1">
      <alignment horizontal="center" vertical="center" wrapText="1"/>
    </xf>
    <xf numFmtId="0" fontId="6" fillId="0" borderId="149" xfId="0" applyFont="1" applyBorder="1" applyAlignment="1">
      <alignment horizontal="center" vertical="center"/>
    </xf>
    <xf numFmtId="0" fontId="6" fillId="0" borderId="150" xfId="0" applyFont="1" applyBorder="1" applyAlignment="1">
      <alignment horizontal="center" vertical="center"/>
    </xf>
    <xf numFmtId="0" fontId="6" fillId="0" borderId="8"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4" borderId="138" xfId="0" applyFont="1" applyFill="1" applyBorder="1" applyAlignment="1">
      <alignment horizontal="center" vertical="center"/>
    </xf>
    <xf numFmtId="0" fontId="6" fillId="4" borderId="139" xfId="0" applyFont="1" applyFill="1" applyBorder="1" applyAlignment="1">
      <alignment horizontal="center" vertical="center"/>
    </xf>
    <xf numFmtId="0" fontId="6" fillId="0" borderId="142" xfId="0" applyFont="1" applyBorder="1" applyAlignment="1">
      <alignment horizontal="center" vertical="center"/>
    </xf>
    <xf numFmtId="0" fontId="6" fillId="0" borderId="147"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20" fillId="0" borderId="8" xfId="0" applyFont="1" applyBorder="1" applyAlignment="1">
      <alignment horizontal="left" vertical="center" wrapText="1"/>
    </xf>
    <xf numFmtId="0" fontId="20" fillId="0" borderId="37" xfId="0" applyFont="1" applyBorder="1" applyAlignment="1">
      <alignment horizontal="left" vertical="center" wrapText="1"/>
    </xf>
    <xf numFmtId="0" fontId="20" fillId="0" borderId="38" xfId="0" applyFont="1" applyBorder="1" applyAlignment="1">
      <alignment horizontal="left" vertical="center" wrapText="1"/>
    </xf>
    <xf numFmtId="0" fontId="8" fillId="0" borderId="1" xfId="0" applyFont="1" applyBorder="1" applyAlignment="1">
      <alignment vertical="center" wrapText="1"/>
    </xf>
    <xf numFmtId="0" fontId="6"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vertical="center" wrapText="1"/>
    </xf>
    <xf numFmtId="0" fontId="20" fillId="0" borderId="37" xfId="0" applyFont="1" applyBorder="1" applyAlignment="1">
      <alignment vertical="center" wrapText="1"/>
    </xf>
    <xf numFmtId="0" fontId="20" fillId="0" borderId="38" xfId="0" applyFont="1" applyBorder="1" applyAlignment="1">
      <alignment vertical="center" wrapText="1"/>
    </xf>
    <xf numFmtId="0" fontId="30" fillId="0" borderId="8" xfId="0" applyFont="1" applyBorder="1" applyAlignment="1">
      <alignment horizontal="center" vertical="center"/>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6" fillId="3" borderId="8"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 xfId="0" applyFont="1" applyFill="1" applyBorder="1" applyAlignment="1">
      <alignment horizontal="center" vertical="center"/>
    </xf>
    <xf numFmtId="0" fontId="8" fillId="0" borderId="1" xfId="0" applyFont="1" applyBorder="1" applyAlignment="1">
      <alignment horizontal="left" vertical="center" wrapText="1"/>
    </xf>
    <xf numFmtId="0" fontId="3" fillId="2" borderId="0" xfId="0" applyFont="1" applyFill="1" applyAlignment="1">
      <alignment horizontal="center" vertical="center"/>
    </xf>
    <xf numFmtId="0" fontId="5" fillId="0" borderId="0" xfId="0" applyFont="1" applyAlignment="1">
      <alignment horizontal="left" vertical="top" wrapText="1"/>
    </xf>
    <xf numFmtId="0" fontId="2" fillId="0" borderId="6" xfId="0" applyFont="1" applyBorder="1" applyAlignment="1">
      <alignment horizontal="left" vertical="center"/>
    </xf>
    <xf numFmtId="0" fontId="30" fillId="0" borderId="0" xfId="0"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0" xfId="0" applyFont="1" applyAlignment="1">
      <alignment horizontal="left" vertical="top" wrapText="1"/>
    </xf>
    <xf numFmtId="0" fontId="2" fillId="6" borderId="6" xfId="0" applyFont="1" applyFill="1" applyBorder="1" applyAlignment="1" applyProtection="1">
      <alignment horizontal="center"/>
      <protection locked="0"/>
    </xf>
    <xf numFmtId="0" fontId="2" fillId="0" borderId="6" xfId="0" applyFont="1" applyBorder="1" applyAlignment="1">
      <alignment horizontal="center" vertical="center"/>
    </xf>
    <xf numFmtId="0" fontId="51" fillId="0" borderId="0" xfId="0" applyFont="1" applyAlignment="1" applyProtection="1">
      <alignment horizontal="left" vertical="top"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0" xfId="0" applyFont="1" applyBorder="1" applyAlignment="1">
      <alignment horizontal="center" shrinkToFit="1"/>
    </xf>
    <xf numFmtId="0" fontId="5" fillId="0" borderId="0" xfId="0" applyFont="1" applyAlignment="1">
      <alignment horizontal="center" shrinkToFit="1"/>
    </xf>
    <xf numFmtId="0" fontId="5" fillId="0" borderId="9" xfId="0" applyFont="1" applyBorder="1" applyAlignment="1">
      <alignment horizont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0" applyFont="1" applyBorder="1" applyAlignment="1">
      <alignment horizontal="center" vertical="center" wrapText="1"/>
    </xf>
    <xf numFmtId="0" fontId="3" fillId="0" borderId="0" xfId="0" applyFont="1" applyAlignment="1">
      <alignment horizontal="left" vertical="center"/>
    </xf>
    <xf numFmtId="0" fontId="5" fillId="0" borderId="3" xfId="0" applyFont="1" applyBorder="1" applyAlignment="1" applyProtection="1">
      <alignment horizontal="left"/>
      <protection locked="0"/>
    </xf>
    <xf numFmtId="0" fontId="5" fillId="0" borderId="6" xfId="0" applyFont="1" applyBorder="1" applyAlignment="1" applyProtection="1">
      <alignment horizontal="left"/>
      <protection locked="0"/>
    </xf>
    <xf numFmtId="0" fontId="2" fillId="0" borderId="0" xfId="0" applyFont="1" applyAlignment="1">
      <alignment horizontal="center" wrapText="1"/>
    </xf>
    <xf numFmtId="0" fontId="2" fillId="0" borderId="0" xfId="0" applyFont="1" applyAlignment="1">
      <alignment horizontal="center" vertical="center" shrinkToFit="1"/>
    </xf>
    <xf numFmtId="0" fontId="56" fillId="0" borderId="0" xfId="0" applyFont="1" applyAlignment="1" applyProtection="1">
      <alignment horizontal="left" vertical="top" wrapText="1"/>
      <protection locked="0"/>
    </xf>
    <xf numFmtId="0" fontId="52" fillId="0" borderId="0" xfId="0" applyFont="1" applyAlignment="1" applyProtection="1">
      <alignment horizontal="left" vertical="top" wrapText="1"/>
      <protection locked="0"/>
    </xf>
    <xf numFmtId="0" fontId="5" fillId="0" borderId="65" xfId="0" applyFont="1" applyBorder="1" applyAlignment="1" applyProtection="1">
      <alignment horizontal="center" vertical="center" wrapText="1"/>
      <protection locked="0"/>
    </xf>
    <xf numFmtId="0" fontId="5" fillId="0" borderId="67"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10" xfId="0" applyFont="1" applyBorder="1" applyAlignment="1">
      <alignment horizontal="center" vertical="top" shrinkToFit="1"/>
    </xf>
    <xf numFmtId="0" fontId="5" fillId="0" borderId="0" xfId="0" applyFont="1" applyAlignment="1">
      <alignment horizontal="center" vertical="top" shrinkToFit="1"/>
    </xf>
    <xf numFmtId="0" fontId="5" fillId="0" borderId="9" xfId="0" applyFont="1" applyBorder="1" applyAlignment="1">
      <alignment horizontal="center" vertical="top" shrinkToFit="1"/>
    </xf>
    <xf numFmtId="0" fontId="5" fillId="0" borderId="5" xfId="0" applyFont="1" applyBorder="1" applyAlignment="1">
      <alignment horizontal="center" vertical="top" shrinkToFi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5" xfId="0" applyFont="1" applyBorder="1" applyAlignment="1">
      <alignment horizontal="center" vertical="center" wrapText="1"/>
    </xf>
    <xf numFmtId="0" fontId="5" fillId="0" borderId="0" xfId="0" applyFont="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0" xfId="0" applyFont="1" applyAlignment="1" applyProtection="1">
      <alignment horizontal="center" vertical="center" wrapText="1"/>
      <protection locked="0"/>
    </xf>
    <xf numFmtId="0" fontId="5" fillId="0" borderId="26" xfId="0" applyFont="1" applyBorder="1" applyAlignment="1">
      <alignment horizontal="center" vertical="top" shrinkToFit="1"/>
    </xf>
    <xf numFmtId="0" fontId="5" fillId="0" borderId="24" xfId="0" applyFont="1" applyBorder="1" applyAlignment="1">
      <alignment horizontal="center" vertical="top" shrinkToFit="1"/>
    </xf>
    <xf numFmtId="0" fontId="5" fillId="0" borderId="25" xfId="0" applyFont="1" applyBorder="1" applyAlignment="1">
      <alignment horizontal="center" vertical="top" shrinkToFit="1"/>
    </xf>
    <xf numFmtId="0" fontId="5" fillId="0" borderId="26" xfId="0" applyFont="1" applyBorder="1" applyAlignment="1">
      <alignment horizontal="center" vertical="center" wrapText="1"/>
    </xf>
    <xf numFmtId="0" fontId="5" fillId="0" borderId="24"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wrapText="1"/>
      <protection locked="0"/>
    </xf>
    <xf numFmtId="0" fontId="5" fillId="5" borderId="65" xfId="0" applyFont="1" applyFill="1" applyBorder="1" applyAlignment="1" applyProtection="1">
      <alignment horizontal="center" vertical="center" wrapText="1"/>
      <protection locked="0"/>
    </xf>
    <xf numFmtId="0" fontId="5" fillId="5" borderId="67" xfId="0" applyFont="1" applyFill="1" applyBorder="1" applyAlignment="1" applyProtection="1">
      <alignment horizontal="center" vertical="center" wrapText="1"/>
      <protection locked="0"/>
    </xf>
    <xf numFmtId="0" fontId="5" fillId="5" borderId="62" xfId="0" applyFont="1" applyFill="1" applyBorder="1" applyAlignment="1" applyProtection="1">
      <alignment horizontal="center" vertical="center" wrapText="1"/>
      <protection locked="0"/>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29"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9" xfId="0" applyFont="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0" borderId="2"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0" borderId="21"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21" xfId="0" applyFont="1" applyBorder="1" applyAlignment="1">
      <alignment horizontal="center" shrinkToFit="1"/>
    </xf>
    <xf numFmtId="0" fontId="5" fillId="0" borderId="19" xfId="0" applyFont="1" applyBorder="1" applyAlignment="1">
      <alignment horizontal="center" shrinkToFit="1"/>
    </xf>
    <xf numFmtId="0" fontId="5" fillId="0" borderId="20" xfId="0" applyFont="1" applyBorder="1" applyAlignment="1">
      <alignment horizontal="center" shrinkToFit="1"/>
    </xf>
    <xf numFmtId="0" fontId="5" fillId="6" borderId="21"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6" borderId="5" xfId="0" applyFont="1" applyFill="1" applyBorder="1" applyAlignment="1">
      <alignment horizontal="center" vertical="center" shrinkToFit="1"/>
    </xf>
    <xf numFmtId="0" fontId="5" fillId="6" borderId="6" xfId="0" applyFont="1" applyFill="1" applyBorder="1" applyAlignment="1">
      <alignment horizontal="center" vertical="center" shrinkToFit="1"/>
    </xf>
    <xf numFmtId="0" fontId="5" fillId="0" borderId="19" xfId="0" applyFont="1" applyBorder="1" applyAlignment="1" applyProtection="1">
      <alignment horizontal="center" vertical="center" shrinkToFit="1"/>
      <protection locked="0"/>
    </xf>
    <xf numFmtId="0" fontId="5" fillId="0" borderId="19" xfId="0" applyFont="1" applyBorder="1" applyAlignment="1">
      <alignment horizontal="center" vertical="center" wrapText="1"/>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0" fontId="2" fillId="0" borderId="0" xfId="0" applyFont="1" applyAlignment="1">
      <alignment horizontal="left" vertical="top" wrapText="1"/>
    </xf>
    <xf numFmtId="0" fontId="2" fillId="0" borderId="24" xfId="0" applyFont="1" applyBorder="1" applyAlignment="1">
      <alignment horizontal="left" vertical="top"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2" fillId="0" borderId="24" xfId="0" applyFont="1" applyBorder="1" applyAlignment="1">
      <alignment horizontal="left" vertical="center" wrapText="1"/>
    </xf>
    <xf numFmtId="176" fontId="5" fillId="0" borderId="21" xfId="0" applyNumberFormat="1"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176" fontId="5" fillId="0" borderId="20" xfId="0" applyNumberFormat="1" applyFont="1" applyBorder="1" applyAlignment="1" applyProtection="1">
      <alignment horizontal="center" vertical="center" wrapText="1"/>
      <protection locked="0"/>
    </xf>
    <xf numFmtId="0" fontId="2" fillId="0" borderId="19" xfId="0" applyFont="1" applyBorder="1" applyAlignment="1">
      <alignment horizontal="left" vertical="center" wrapText="1"/>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2" fillId="0" borderId="61" xfId="0" applyFont="1" applyBorder="1" applyAlignment="1">
      <alignment horizontal="left" vertical="center" wrapText="1"/>
    </xf>
    <xf numFmtId="0" fontId="5" fillId="0" borderId="8" xfId="0" applyFont="1" applyBorder="1" applyAlignment="1">
      <alignment vertical="center" wrapText="1"/>
    </xf>
    <xf numFmtId="0" fontId="5" fillId="0" borderId="37" xfId="0" applyFont="1" applyBorder="1" applyAlignment="1">
      <alignment vertical="center" wrapText="1"/>
    </xf>
    <xf numFmtId="0" fontId="5" fillId="0" borderId="72" xfId="0" applyFont="1" applyBorder="1" applyAlignment="1">
      <alignment vertical="center" wrapText="1"/>
    </xf>
    <xf numFmtId="0" fontId="5" fillId="0" borderId="34" xfId="0" applyFont="1" applyBorder="1" applyAlignment="1">
      <alignment horizontal="left" vertical="center" wrapText="1"/>
    </xf>
    <xf numFmtId="0" fontId="5" fillId="0" borderId="48" xfId="0" applyFont="1" applyBorder="1" applyAlignment="1">
      <alignment horizontal="left" vertical="center" wrapText="1"/>
    </xf>
    <xf numFmtId="0" fontId="5" fillId="0" borderId="35" xfId="0" applyFont="1" applyBorder="1" applyAlignment="1">
      <alignment horizontal="left" vertical="center" wrapText="1"/>
    </xf>
    <xf numFmtId="0" fontId="5" fillId="0" borderId="73" xfId="0" applyFont="1" applyBorder="1" applyAlignment="1">
      <alignment horizontal="left"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5" fillId="0" borderId="52" xfId="0" applyFont="1" applyBorder="1" applyAlignment="1">
      <alignment vertical="center" wrapText="1"/>
    </xf>
    <xf numFmtId="0" fontId="5" fillId="0" borderId="53" xfId="0" applyFont="1" applyBorder="1" applyAlignment="1">
      <alignment vertical="center" wrapText="1"/>
    </xf>
    <xf numFmtId="0" fontId="5" fillId="0" borderId="55" xfId="0" applyFont="1" applyBorder="1" applyAlignment="1">
      <alignment vertical="center" wrapText="1"/>
    </xf>
    <xf numFmtId="0" fontId="5" fillId="0" borderId="51" xfId="0" applyFont="1" applyBorder="1" applyAlignment="1">
      <alignment vertical="center" wrapText="1"/>
    </xf>
    <xf numFmtId="0" fontId="5" fillId="0" borderId="56" xfId="0" applyFont="1" applyBorder="1" applyAlignment="1">
      <alignment vertical="center" wrapText="1"/>
    </xf>
    <xf numFmtId="0" fontId="5" fillId="0" borderId="54" xfId="0" applyFont="1" applyBorder="1" applyAlignment="1">
      <alignment vertical="center" wrapText="1"/>
    </xf>
    <xf numFmtId="0" fontId="5" fillId="0" borderId="70" xfId="0" applyFont="1" applyBorder="1" applyAlignment="1">
      <alignment vertical="center" wrapText="1"/>
    </xf>
    <xf numFmtId="0" fontId="5" fillId="0" borderId="71" xfId="0" applyFont="1" applyBorder="1" applyAlignment="1">
      <alignment vertical="center" wrapText="1"/>
    </xf>
    <xf numFmtId="0" fontId="5" fillId="0" borderId="28" xfId="0" applyFont="1" applyBorder="1" applyAlignment="1">
      <alignment vertical="center" wrapText="1"/>
    </xf>
    <xf numFmtId="0" fontId="5" fillId="0" borderId="0" xfId="0" applyFont="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3" xfId="0" applyFont="1" applyBorder="1" applyAlignment="1">
      <alignment vertical="center" wrapText="1"/>
    </xf>
    <xf numFmtId="0" fontId="5" fillId="0" borderId="114" xfId="0" applyFont="1" applyBorder="1" applyAlignment="1">
      <alignment vertical="center" wrapText="1"/>
    </xf>
    <xf numFmtId="0" fontId="5" fillId="0" borderId="115" xfId="0" applyFont="1" applyBorder="1" applyAlignment="1">
      <alignment vertical="center" wrapText="1"/>
    </xf>
    <xf numFmtId="0" fontId="5" fillId="0" borderId="38"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6" xfId="0" applyFont="1" applyBorder="1" applyAlignment="1">
      <alignment vertical="center" wrapText="1"/>
    </xf>
    <xf numFmtId="0" fontId="5" fillId="0" borderId="30" xfId="0" applyFont="1" applyBorder="1" applyAlignment="1">
      <alignment vertical="center" wrapText="1"/>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5" fillId="0" borderId="9" xfId="0" applyFont="1" applyBorder="1" applyAlignment="1">
      <alignment vertical="center" wrapText="1"/>
    </xf>
    <xf numFmtId="0" fontId="2"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2" borderId="39" xfId="0" applyFont="1" applyFill="1" applyBorder="1" applyAlignment="1">
      <alignment horizontal="center" vertical="center" wrapText="1"/>
    </xf>
    <xf numFmtId="49" fontId="2" fillId="0" borderId="39"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19" fillId="0" borderId="2" xfId="3" applyNumberFormat="1" applyBorder="1" applyAlignment="1" applyProtection="1">
      <alignment horizontal="center" vertical="center" wrapText="1"/>
      <protection locked="0"/>
    </xf>
    <xf numFmtId="49" fontId="19" fillId="0" borderId="3" xfId="3" applyNumberFormat="1" applyBorder="1" applyAlignment="1" applyProtection="1">
      <alignment horizontal="center" vertical="center" wrapText="1"/>
      <protection locked="0"/>
    </xf>
    <xf numFmtId="49" fontId="19" fillId="0" borderId="36" xfId="3" applyNumberFormat="1" applyBorder="1" applyAlignment="1" applyProtection="1">
      <alignment horizontal="center" vertical="center" wrapText="1"/>
      <protection locked="0"/>
    </xf>
    <xf numFmtId="49" fontId="19" fillId="0" borderId="26" xfId="3" applyNumberFormat="1" applyBorder="1" applyAlignment="1" applyProtection="1">
      <alignment horizontal="center" vertical="center" wrapText="1"/>
      <protection locked="0"/>
    </xf>
    <xf numFmtId="49" fontId="19" fillId="0" borderId="24" xfId="3" applyNumberFormat="1" applyBorder="1" applyAlignment="1" applyProtection="1">
      <alignment horizontal="center" vertical="center" wrapText="1"/>
      <protection locked="0"/>
    </xf>
    <xf numFmtId="49" fontId="19" fillId="0" borderId="27" xfId="3" applyNumberFormat="1" applyBorder="1" applyAlignment="1" applyProtection="1">
      <alignment horizontal="center" vertical="center" wrapText="1"/>
      <protection locked="0"/>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2" borderId="75" xfId="0" applyFont="1" applyFill="1" applyBorder="1" applyAlignment="1">
      <alignment horizontal="center" vertical="center" wrapText="1"/>
    </xf>
    <xf numFmtId="0" fontId="2" fillId="2" borderId="105"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0" xfId="0" applyFont="1" applyBorder="1" applyAlignment="1" applyProtection="1">
      <alignment horizontal="center" vertical="center" wrapText="1"/>
      <protection locked="0"/>
    </xf>
    <xf numFmtId="0" fontId="2" fillId="0" borderId="123"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2" borderId="103" xfId="0" applyFont="1" applyFill="1" applyBorder="1" applyAlignment="1">
      <alignment horizontal="center" vertical="center" wrapText="1"/>
    </xf>
    <xf numFmtId="0" fontId="2" fillId="2" borderId="104" xfId="0" applyFont="1" applyFill="1" applyBorder="1" applyAlignment="1">
      <alignment horizontal="center" vertical="center" wrapText="1"/>
    </xf>
    <xf numFmtId="0" fontId="2" fillId="0" borderId="122" xfId="0" applyFont="1" applyBorder="1" applyAlignment="1" applyProtection="1">
      <alignment horizontal="left" vertical="center" wrapText="1"/>
      <protection locked="0"/>
    </xf>
    <xf numFmtId="0" fontId="2" fillId="0" borderId="90" xfId="0" applyFont="1" applyBorder="1" applyAlignment="1" applyProtection="1">
      <alignment horizontal="left" vertical="center" wrapText="1"/>
      <protection locked="0"/>
    </xf>
    <xf numFmtId="0" fontId="2" fillId="0" borderId="123" xfId="0" applyFont="1" applyBorder="1" applyAlignment="1" applyProtection="1">
      <alignment horizontal="left" vertical="center" wrapText="1"/>
      <protection locked="0"/>
    </xf>
    <xf numFmtId="0" fontId="2" fillId="0" borderId="107" xfId="0" applyFont="1" applyBorder="1" applyAlignment="1" applyProtection="1">
      <alignment horizontal="left" vertical="center" wrapText="1"/>
      <protection locked="0"/>
    </xf>
    <xf numFmtId="0" fontId="2" fillId="0" borderId="108" xfId="0" applyFont="1" applyBorder="1" applyAlignment="1" applyProtection="1">
      <alignment horizontal="left" vertical="center" wrapText="1"/>
      <protection locked="0"/>
    </xf>
    <xf numFmtId="0" fontId="2" fillId="0" borderId="109" xfId="0" applyFont="1" applyBorder="1" applyAlignment="1" applyProtection="1">
      <alignment horizontal="left" vertical="center" wrapText="1"/>
      <protection locked="0"/>
    </xf>
    <xf numFmtId="0" fontId="5" fillId="0" borderId="97" xfId="0" applyFont="1" applyBorder="1" applyAlignment="1" applyProtection="1">
      <alignment horizontal="center" vertical="center" wrapText="1"/>
      <protection locked="0"/>
    </xf>
    <xf numFmtId="0" fontId="5" fillId="0" borderId="135" xfId="0" applyFont="1" applyBorder="1" applyAlignment="1" applyProtection="1">
      <alignment horizontal="center" vertical="center" wrapText="1"/>
      <protection locked="0"/>
    </xf>
    <xf numFmtId="0" fontId="2" fillId="2" borderId="4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2" xfId="0" applyFont="1" applyBorder="1" applyAlignment="1" applyProtection="1">
      <alignment horizontal="center" vertical="center" wrapText="1"/>
      <protection locked="0"/>
    </xf>
    <xf numFmtId="0" fontId="2" fillId="0" borderId="107" xfId="0" applyFont="1" applyBorder="1" applyAlignment="1" applyProtection="1">
      <alignment horizontal="center" vertical="center" wrapText="1"/>
      <protection locked="0"/>
    </xf>
    <xf numFmtId="0" fontId="2" fillId="0" borderId="108" xfId="0" applyFont="1" applyBorder="1" applyAlignment="1" applyProtection="1">
      <alignment horizontal="center" vertical="center" wrapText="1"/>
      <protection locked="0"/>
    </xf>
    <xf numFmtId="0" fontId="2" fillId="0" borderId="109" xfId="0" applyFont="1" applyBorder="1" applyAlignment="1" applyProtection="1">
      <alignment horizontal="center" vertical="center" wrapText="1"/>
      <protection locked="0"/>
    </xf>
    <xf numFmtId="0" fontId="5" fillId="0" borderId="136"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1"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2" borderId="11" xfId="0" applyFont="1" applyFill="1" applyBorder="1" applyAlignment="1">
      <alignment horizontal="center" vertical="center" wrapText="1"/>
    </xf>
    <xf numFmtId="0" fontId="5" fillId="0" borderId="100" xfId="0" applyFont="1" applyBorder="1" applyAlignment="1" applyProtection="1">
      <alignment horizontal="left" vertical="center" wrapText="1"/>
      <protection locked="0"/>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110" xfId="0" applyFont="1" applyBorder="1" applyAlignment="1" applyProtection="1">
      <alignment horizontal="center" vertical="center"/>
      <protection locked="0"/>
    </xf>
    <xf numFmtId="0" fontId="5" fillId="0" borderId="102" xfId="0" applyFont="1" applyBorder="1" applyAlignment="1" applyProtection="1">
      <alignment horizontal="center" vertical="center"/>
      <protection locked="0"/>
    </xf>
    <xf numFmtId="0" fontId="5" fillId="0" borderId="97" xfId="0" applyFont="1" applyBorder="1" applyAlignment="1" applyProtection="1">
      <alignment horizontal="left" vertical="center" wrapText="1"/>
      <protection locked="0"/>
    </xf>
    <xf numFmtId="0" fontId="5" fillId="2" borderId="89" xfId="0" applyFont="1" applyFill="1" applyBorder="1" applyAlignment="1">
      <alignment horizontal="center" vertical="center" wrapText="1"/>
    </xf>
    <xf numFmtId="0" fontId="5" fillId="2" borderId="85" xfId="0" applyFont="1" applyFill="1" applyBorder="1" applyAlignment="1">
      <alignment horizontal="center" vertical="center" wrapText="1"/>
    </xf>
    <xf numFmtId="0" fontId="5" fillId="2" borderId="88" xfId="0" applyFont="1" applyFill="1" applyBorder="1" applyAlignment="1">
      <alignment horizontal="center" vertical="center" wrapText="1"/>
    </xf>
    <xf numFmtId="0" fontId="2" fillId="0" borderId="1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1" xfId="0" applyFont="1" applyBorder="1" applyAlignment="1" applyProtection="1">
      <alignment horizontal="left" vertical="center" wrapText="1"/>
      <protection locked="0"/>
    </xf>
    <xf numFmtId="0" fontId="5" fillId="2" borderId="102" xfId="0" applyFont="1" applyFill="1" applyBorder="1" applyAlignment="1">
      <alignment horizontal="center" vertical="center" wrapText="1"/>
    </xf>
    <xf numFmtId="0" fontId="5" fillId="0" borderId="85" xfId="0" applyFont="1" applyBorder="1" applyAlignment="1">
      <alignment horizontal="center" vertical="center" wrapText="1"/>
    </xf>
    <xf numFmtId="0" fontId="5" fillId="0" borderId="3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2" borderId="134"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0" borderId="79" xfId="0" applyFont="1" applyBorder="1" applyAlignment="1" applyProtection="1">
      <alignment horizontal="left" vertical="center" wrapText="1"/>
      <protection locked="0"/>
    </xf>
    <xf numFmtId="0" fontId="5" fillId="0" borderId="80"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5" fillId="0" borderId="84" xfId="0" applyFont="1" applyBorder="1" applyAlignment="1" applyProtection="1">
      <alignment horizontal="left" vertical="center" wrapText="1"/>
      <protection locked="0"/>
    </xf>
    <xf numFmtId="0" fontId="5" fillId="0" borderId="85" xfId="0" applyFont="1" applyBorder="1" applyAlignment="1" applyProtection="1">
      <alignment horizontal="left" vertical="center" wrapText="1"/>
      <protection locked="0"/>
    </xf>
    <xf numFmtId="0" fontId="5" fillId="0" borderId="86" xfId="0" applyFont="1" applyBorder="1" applyAlignment="1" applyProtection="1">
      <alignment horizontal="left" vertical="center" wrapText="1"/>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2" borderId="92" xfId="0" applyFont="1" applyFill="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22"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2" fillId="0" borderId="0" xfId="0" applyFont="1" applyAlignment="1">
      <alignment horizontal="left" vertical="top"/>
    </xf>
    <xf numFmtId="0" fontId="5" fillId="2" borderId="4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5" fillId="2" borderId="31" xfId="0" applyFont="1" applyFill="1" applyBorder="1" applyAlignment="1">
      <alignment horizontal="center" vertical="center" wrapText="1"/>
    </xf>
    <xf numFmtId="0" fontId="39" fillId="0" borderId="1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2" borderId="132" xfId="0" applyFont="1" applyFill="1" applyBorder="1" applyAlignment="1">
      <alignment horizontal="center" vertical="center"/>
    </xf>
    <xf numFmtId="0" fontId="5" fillId="0" borderId="132"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36" xfId="0" applyFont="1" applyBorder="1" applyAlignment="1" applyProtection="1">
      <alignment horizontal="left" vertical="center" wrapText="1"/>
      <protection locked="0"/>
    </xf>
    <xf numFmtId="0" fontId="5" fillId="0" borderId="61" xfId="0" applyFont="1" applyBorder="1" applyAlignment="1" applyProtection="1">
      <alignment horizontal="left" vertical="center" wrapText="1"/>
      <protection locked="0"/>
    </xf>
    <xf numFmtId="0" fontId="5" fillId="0" borderId="24" xfId="0" applyFont="1" applyBorder="1" applyAlignment="1">
      <alignment horizontal="left" vertical="top"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5" fillId="0" borderId="23"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31"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28" fillId="0" borderId="2" xfId="0" applyFont="1" applyBorder="1" applyAlignment="1">
      <alignment horizontal="right" vertical="center" wrapText="1"/>
    </xf>
    <xf numFmtId="0" fontId="28" fillId="0" borderId="3" xfId="0" applyFont="1" applyBorder="1" applyAlignment="1">
      <alignment horizontal="right" vertical="center" wrapText="1"/>
    </xf>
    <xf numFmtId="0" fontId="28" fillId="0" borderId="10" xfId="0" applyFont="1" applyBorder="1" applyAlignment="1">
      <alignment horizontal="right" vertical="center" wrapText="1"/>
    </xf>
    <xf numFmtId="0" fontId="28" fillId="0" borderId="0" xfId="0" applyFont="1" applyAlignment="1">
      <alignment horizontal="right" vertical="center" wrapText="1"/>
    </xf>
    <xf numFmtId="0" fontId="28" fillId="0" borderId="5" xfId="0" applyFont="1" applyBorder="1" applyAlignment="1">
      <alignment horizontal="right" vertical="center" wrapText="1"/>
    </xf>
    <xf numFmtId="0" fontId="28" fillId="0" borderId="6" xfId="0" applyFont="1" applyBorder="1" applyAlignment="1">
      <alignment horizontal="righ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1" xfId="0" applyFont="1" applyBorder="1" applyAlignment="1">
      <alignment horizontal="center" vertical="center" shrinkToFit="1"/>
    </xf>
    <xf numFmtId="0" fontId="5" fillId="0" borderId="19" xfId="0" applyFont="1" applyBorder="1" applyAlignment="1">
      <alignment horizontal="center" vertical="center" shrinkToFit="1"/>
    </xf>
    <xf numFmtId="0" fontId="2" fillId="2" borderId="98" xfId="0" applyFont="1" applyFill="1" applyBorder="1" applyAlignment="1">
      <alignment horizontal="center" vertical="center" wrapText="1"/>
    </xf>
    <xf numFmtId="0" fontId="2" fillId="2" borderId="94" xfId="0" applyFont="1" applyFill="1" applyBorder="1" applyAlignment="1">
      <alignment horizontal="center" vertical="center" wrapText="1"/>
    </xf>
    <xf numFmtId="0" fontId="2" fillId="0" borderId="99" xfId="0" applyFont="1" applyBorder="1" applyAlignment="1" applyProtection="1">
      <alignment horizontal="center" vertical="center" wrapText="1"/>
      <protection locked="0"/>
    </xf>
    <xf numFmtId="0" fontId="2" fillId="0" borderId="95" xfId="0" applyFont="1" applyBorder="1" applyAlignment="1" applyProtection="1">
      <alignment horizontal="center" vertical="center" wrapText="1"/>
      <protection locked="0"/>
    </xf>
    <xf numFmtId="0" fontId="2" fillId="2" borderId="9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4" xfId="0" applyFont="1" applyFill="1" applyBorder="1" applyAlignment="1">
      <alignment horizontal="center" vertical="center" wrapText="1"/>
    </xf>
    <xf numFmtId="0" fontId="2" fillId="2" borderId="85" xfId="0" applyFont="1" applyFill="1" applyBorder="1" applyAlignment="1">
      <alignment horizontal="center" vertical="center" wrapText="1"/>
    </xf>
    <xf numFmtId="0" fontId="2" fillId="2" borderId="88"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9"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wrapText="1"/>
      <protection locked="0"/>
    </xf>
    <xf numFmtId="0" fontId="2" fillId="0" borderId="88"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89" xfId="0" applyFont="1" applyFill="1" applyBorder="1" applyAlignment="1">
      <alignment horizontal="center" vertical="center" wrapText="1"/>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89" xfId="0" applyNumberFormat="1" applyFont="1" applyBorder="1" applyAlignment="1" applyProtection="1">
      <alignment horizontal="center" vertical="center" wrapText="1"/>
      <protection locked="0"/>
    </xf>
    <xf numFmtId="49" fontId="2" fillId="0" borderId="85" xfId="0" applyNumberFormat="1" applyFont="1" applyBorder="1" applyAlignment="1" applyProtection="1">
      <alignment horizontal="center" vertical="center" wrapText="1"/>
      <protection locked="0"/>
    </xf>
    <xf numFmtId="49" fontId="2" fillId="0" borderId="88" xfId="0" applyNumberFormat="1" applyFont="1" applyBorder="1" applyAlignment="1" applyProtection="1">
      <alignment horizontal="center" vertical="center" wrapText="1"/>
      <protection locked="0"/>
    </xf>
    <xf numFmtId="49" fontId="2" fillId="0" borderId="97" xfId="0" applyNumberFormat="1" applyFont="1" applyBorder="1" applyAlignment="1" applyProtection="1">
      <alignment horizontal="center" vertical="center" wrapText="1"/>
      <protection locked="0"/>
    </xf>
    <xf numFmtId="49" fontId="2" fillId="0" borderId="86" xfId="0" applyNumberFormat="1" applyFont="1" applyBorder="1" applyAlignment="1" applyProtection="1">
      <alignment horizontal="center" vertical="center" wrapText="1"/>
      <protection locked="0"/>
    </xf>
    <xf numFmtId="0" fontId="2" fillId="2" borderId="91"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 fillId="0" borderId="92" xfId="0" applyFont="1" applyBorder="1" applyAlignment="1" applyProtection="1">
      <alignment horizontal="center" vertical="center" wrapText="1"/>
      <protection locked="0"/>
    </xf>
    <xf numFmtId="0" fontId="2" fillId="0" borderId="93" xfId="0"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5" fillId="6" borderId="0" xfId="0" applyFont="1" applyFill="1" applyAlignment="1">
      <alignment horizontal="center" vertical="center" wrapText="1"/>
    </xf>
    <xf numFmtId="0" fontId="2" fillId="0" borderId="39"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39" xfId="0" applyFont="1" applyFill="1" applyBorder="1" applyAlignment="1">
      <alignment horizontal="center" vertical="center"/>
    </xf>
    <xf numFmtId="0" fontId="2" fillId="0" borderId="62"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7" fillId="2" borderId="13" xfId="0" applyFont="1" applyFill="1" applyBorder="1" applyAlignment="1">
      <alignment horizontal="center" vertical="center" wrapText="1"/>
    </xf>
    <xf numFmtId="0" fontId="2" fillId="0" borderId="8" xfId="0" applyFont="1" applyBorder="1" applyAlignment="1" applyProtection="1">
      <alignment horizontal="center" vertical="center" wrapText="1"/>
      <protection locked="0"/>
    </xf>
    <xf numFmtId="0" fontId="2" fillId="7" borderId="11"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17" xfId="0" applyFont="1" applyFill="1" applyBorder="1" applyAlignment="1">
      <alignment horizontal="center" vertical="center"/>
    </xf>
    <xf numFmtId="0" fontId="2" fillId="2" borderId="143" xfId="0" applyFont="1" applyFill="1" applyBorder="1" applyAlignment="1">
      <alignment horizontal="center" vertical="center" wrapText="1"/>
    </xf>
    <xf numFmtId="0" fontId="2" fillId="2" borderId="144" xfId="0" applyFont="1" applyFill="1" applyBorder="1" applyAlignment="1">
      <alignment horizontal="center" vertical="center"/>
    </xf>
    <xf numFmtId="0" fontId="2" fillId="2" borderId="146" xfId="0" applyFont="1" applyFill="1" applyBorder="1" applyAlignment="1">
      <alignment horizontal="center" vertical="center"/>
    </xf>
    <xf numFmtId="0" fontId="2" fillId="2" borderId="77" xfId="0" applyFont="1" applyFill="1" applyBorder="1" applyAlignment="1">
      <alignment horizontal="center" vertical="center"/>
    </xf>
    <xf numFmtId="0" fontId="2" fillId="0" borderId="145"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14"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2" fillId="7" borderId="40" xfId="0" applyFont="1" applyFill="1" applyBorder="1" applyAlignment="1">
      <alignment horizontal="center" vertical="center"/>
    </xf>
    <xf numFmtId="0" fontId="2" fillId="7" borderId="15"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0" xfId="0" applyFont="1" applyBorder="1" applyAlignment="1">
      <alignment horizontal="center" vertical="center" shrinkToFit="1"/>
    </xf>
    <xf numFmtId="0" fontId="5" fillId="0" borderId="0" xfId="0" applyFont="1" applyAlignment="1">
      <alignment horizontal="center" vertical="center" shrinkToFit="1"/>
    </xf>
    <xf numFmtId="0" fontId="5" fillId="0" borderId="61"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1" xfId="0" applyFont="1" applyBorder="1" applyAlignment="1">
      <alignment horizontal="center" vertical="center" wrapText="1"/>
    </xf>
    <xf numFmtId="0" fontId="5" fillId="0" borderId="116" xfId="0" applyFont="1" applyBorder="1" applyAlignment="1">
      <alignment vertical="center" wrapText="1"/>
    </xf>
    <xf numFmtId="0" fontId="5" fillId="0" borderId="117" xfId="0" applyFont="1" applyBorder="1" applyAlignment="1">
      <alignment vertical="center" wrapText="1"/>
    </xf>
    <xf numFmtId="0" fontId="5" fillId="0" borderId="118" xfId="0" applyFont="1" applyBorder="1" applyAlignment="1">
      <alignment vertical="center" wrapText="1"/>
    </xf>
    <xf numFmtId="0" fontId="5" fillId="0" borderId="119" xfId="0" applyFont="1" applyBorder="1" applyAlignment="1">
      <alignment vertical="center" wrapText="1"/>
    </xf>
    <xf numFmtId="0" fontId="5" fillId="0" borderId="120" xfId="0" applyFont="1" applyBorder="1" applyAlignment="1">
      <alignment vertical="center" wrapText="1"/>
    </xf>
    <xf numFmtId="0" fontId="5" fillId="0" borderId="121" xfId="0" applyFont="1" applyBorder="1" applyAlignment="1">
      <alignment vertical="center" wrapText="1"/>
    </xf>
    <xf numFmtId="0" fontId="11" fillId="2" borderId="47"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0" borderId="18"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2" fillId="0" borderId="63" xfId="0" applyFont="1" applyBorder="1" applyAlignment="1">
      <alignment horizontal="center" vertical="center"/>
    </xf>
    <xf numFmtId="0" fontId="5" fillId="0" borderId="23" xfId="0" applyFont="1" applyBorder="1" applyAlignment="1" applyProtection="1">
      <alignment horizontal="center" vertical="center" wrapText="1"/>
      <protection locked="0"/>
    </xf>
    <xf numFmtId="0" fontId="3" fillId="8" borderId="0" xfId="0" applyFont="1" applyFill="1" applyAlignment="1">
      <alignment horizontal="left" vertical="center" wrapText="1"/>
    </xf>
    <xf numFmtId="0" fontId="3" fillId="0" borderId="0" xfId="0" applyFont="1" applyAlignment="1">
      <alignment horizontal="left" vertical="center"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9"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2" fillId="9" borderId="163" xfId="0" applyFont="1" applyFill="1" applyBorder="1" applyAlignment="1">
      <alignment horizontal="center" vertical="center"/>
    </xf>
    <xf numFmtId="0" fontId="2" fillId="9" borderId="90" xfId="0" applyFont="1" applyFill="1" applyBorder="1" applyAlignment="1">
      <alignment horizontal="center" vertical="center"/>
    </xf>
    <xf numFmtId="0" fontId="2" fillId="9" borderId="124" xfId="0" applyFont="1" applyFill="1" applyBorder="1" applyAlignment="1">
      <alignment horizontal="center" vertical="center"/>
    </xf>
    <xf numFmtId="0" fontId="2" fillId="9" borderId="28" xfId="0" applyFont="1" applyFill="1" applyBorder="1" applyAlignment="1">
      <alignment horizontal="center" vertical="center"/>
    </xf>
    <xf numFmtId="0" fontId="2" fillId="9" borderId="0" xfId="0" applyFont="1" applyFill="1" applyAlignment="1">
      <alignment horizontal="center" vertical="center"/>
    </xf>
    <xf numFmtId="0" fontId="2" fillId="9" borderId="125"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66" xfId="0" applyFont="1" applyFill="1" applyBorder="1" applyAlignment="1">
      <alignment horizontal="center" vertical="center"/>
    </xf>
    <xf numFmtId="0" fontId="6" fillId="0" borderId="128" xfId="0" applyFont="1" applyBorder="1" applyAlignment="1">
      <alignment horizontal="center" vertical="center" wrapText="1"/>
    </xf>
    <xf numFmtId="0" fontId="6" fillId="0" borderId="13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67" xfId="0" applyFont="1" applyBorder="1" applyAlignment="1">
      <alignment horizontal="center" vertical="center" wrapText="1"/>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16" xfId="0" applyFont="1" applyBorder="1" applyAlignment="1">
      <alignment horizontal="center" vertical="center"/>
    </xf>
    <xf numFmtId="0" fontId="15" fillId="0" borderId="122"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12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132" xfId="0" applyFont="1" applyBorder="1" applyAlignment="1">
      <alignment horizontal="center" vertical="center" wrapText="1"/>
    </xf>
    <xf numFmtId="0" fontId="6" fillId="0" borderId="133" xfId="0" applyFont="1" applyBorder="1" applyAlignment="1">
      <alignment horizontal="center" vertical="center" wrapText="1"/>
    </xf>
    <xf numFmtId="0" fontId="6" fillId="0" borderId="127" xfId="0" applyFont="1" applyBorder="1" applyAlignment="1">
      <alignment horizontal="center" vertical="center"/>
    </xf>
    <xf numFmtId="0" fontId="6" fillId="0" borderId="128" xfId="0" applyFont="1" applyBorder="1" applyAlignment="1">
      <alignment horizontal="center" vertical="center"/>
    </xf>
    <xf numFmtId="0" fontId="6" fillId="0" borderId="131" xfId="0" applyFont="1" applyBorder="1" applyAlignment="1">
      <alignment horizontal="center" vertical="center"/>
    </xf>
    <xf numFmtId="0" fontId="6" fillId="0" borderId="104" xfId="0" applyFont="1" applyBorder="1" applyAlignment="1">
      <alignment horizontal="center" vertical="center"/>
    </xf>
    <xf numFmtId="0" fontId="6" fillId="0" borderId="122"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129"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22" xfId="0" applyFont="1" applyBorder="1" applyAlignment="1">
      <alignment horizontal="center" vertical="center" wrapText="1" shrinkToFit="1"/>
    </xf>
    <xf numFmtId="0" fontId="6" fillId="0" borderId="90" xfId="0" applyFont="1" applyBorder="1" applyAlignment="1">
      <alignment horizontal="center" vertical="center" wrapText="1" shrinkToFit="1"/>
    </xf>
    <xf numFmtId="0" fontId="6" fillId="0" borderId="129" xfId="0" applyFont="1" applyBorder="1" applyAlignment="1">
      <alignment horizontal="center" vertical="center" wrapText="1" shrinkToFit="1"/>
    </xf>
    <xf numFmtId="0" fontId="6" fillId="0" borderId="107" xfId="0" applyFont="1" applyBorder="1" applyAlignment="1">
      <alignment horizontal="center" vertical="center" wrapText="1" shrinkToFit="1"/>
    </xf>
    <xf numFmtId="0" fontId="6" fillId="0" borderId="108" xfId="0" applyFont="1" applyBorder="1" applyAlignment="1">
      <alignment horizontal="center" vertical="center" wrapText="1" shrinkToFit="1"/>
    </xf>
    <xf numFmtId="0" fontId="6" fillId="0" borderId="111" xfId="0" applyFont="1" applyBorder="1" applyAlignment="1">
      <alignment horizontal="center" vertical="center" wrapText="1" shrinkToFit="1"/>
    </xf>
    <xf numFmtId="0" fontId="23" fillId="2" borderId="18"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162"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25" xfId="0" applyFont="1" applyFill="1" applyBorder="1" applyAlignment="1">
      <alignment horizontal="center" vertical="center" wrapText="1"/>
    </xf>
    <xf numFmtId="0" fontId="6" fillId="0" borderId="132" xfId="0" applyFont="1" applyBorder="1" applyAlignment="1">
      <alignment horizontal="center" vertical="center"/>
    </xf>
    <xf numFmtId="0" fontId="6" fillId="0" borderId="122" xfId="0" applyFont="1" applyBorder="1" applyAlignment="1" applyProtection="1">
      <alignment horizontal="center" vertical="center"/>
      <protection locked="0"/>
    </xf>
    <xf numFmtId="0" fontId="6" fillId="5" borderId="39" xfId="0" applyFont="1" applyFill="1" applyBorder="1" applyAlignment="1" applyProtection="1">
      <alignment horizontal="center" vertical="center" wrapText="1"/>
      <protection locked="0"/>
    </xf>
    <xf numFmtId="0" fontId="6" fillId="5" borderId="62"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14" xfId="0" applyFont="1" applyFill="1" applyBorder="1" applyAlignment="1" applyProtection="1">
      <alignment horizontal="center" vertical="center" wrapText="1"/>
      <protection locked="0"/>
    </xf>
    <xf numFmtId="0" fontId="6" fillId="5" borderId="132"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wrapText="1"/>
      <protection locked="0"/>
    </xf>
    <xf numFmtId="0" fontId="6" fillId="5" borderId="128" xfId="0" applyFont="1" applyFill="1" applyBorder="1" applyAlignment="1" applyProtection="1">
      <alignment horizontal="center" vertical="center" wrapText="1"/>
      <protection locked="0"/>
    </xf>
    <xf numFmtId="0" fontId="6" fillId="5" borderId="164" xfId="0" applyFont="1" applyFill="1" applyBorder="1" applyAlignment="1" applyProtection="1">
      <alignment horizontal="center" vertical="center" wrapText="1"/>
      <protection locked="0"/>
    </xf>
    <xf numFmtId="0" fontId="6" fillId="5" borderId="104" xfId="0" applyFont="1" applyFill="1" applyBorder="1" applyAlignment="1" applyProtection="1">
      <alignment horizontal="center" vertical="center" wrapText="1"/>
      <protection locked="0"/>
    </xf>
    <xf numFmtId="0" fontId="6" fillId="5" borderId="165"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5" borderId="17" xfId="0" applyFont="1" applyFill="1" applyBorder="1" applyAlignment="1" applyProtection="1">
      <alignment horizontal="center" vertical="center" wrapText="1"/>
      <protection locked="0"/>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0" xfId="0" applyFont="1" applyFill="1" applyAlignment="1">
      <alignment horizontal="center" vertical="center"/>
    </xf>
    <xf numFmtId="0" fontId="6" fillId="2" borderId="9" xfId="0" applyFont="1" applyFill="1" applyBorder="1" applyAlignment="1">
      <alignment horizontal="center" vertical="center"/>
    </xf>
    <xf numFmtId="0" fontId="8" fillId="2" borderId="2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4" fillId="0" borderId="0" xfId="0" applyFont="1" applyAlignment="1" applyProtection="1">
      <alignment horizontal="left"/>
      <protection locked="0"/>
    </xf>
    <xf numFmtId="0" fontId="18"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6" fillId="2" borderId="2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5" fillId="0" borderId="4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 borderId="2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41" fillId="12" borderId="132" xfId="0" applyFont="1" applyFill="1" applyBorder="1" applyAlignment="1">
      <alignment horizontal="center" vertical="top" wrapText="1"/>
    </xf>
    <xf numFmtId="0" fontId="17" fillId="12" borderId="39" xfId="0" applyFont="1" applyFill="1" applyBorder="1" applyAlignment="1">
      <alignment horizontal="center" vertical="top" wrapText="1"/>
    </xf>
    <xf numFmtId="177" fontId="2" fillId="12" borderId="132" xfId="0" applyNumberFormat="1" applyFont="1" applyFill="1" applyBorder="1" applyAlignment="1">
      <alignment horizontal="center" vertical="top" wrapText="1"/>
    </xf>
    <xf numFmtId="177" fontId="2" fillId="12" borderId="39" xfId="0" applyNumberFormat="1" applyFont="1" applyFill="1" applyBorder="1" applyAlignment="1">
      <alignment horizontal="center" vertical="top" wrapText="1"/>
    </xf>
    <xf numFmtId="0" fontId="2" fillId="12" borderId="68" xfId="0" applyFont="1" applyFill="1" applyBorder="1" applyAlignment="1">
      <alignment horizontal="center" vertical="top" wrapText="1"/>
    </xf>
    <xf numFmtId="0" fontId="2" fillId="12" borderId="62" xfId="0" applyFont="1" applyFill="1" applyBorder="1" applyAlignment="1">
      <alignment horizontal="center" vertical="top" wrapText="1"/>
    </xf>
    <xf numFmtId="0" fontId="41" fillId="12" borderId="8" xfId="0" applyFont="1" applyFill="1" applyBorder="1" applyAlignment="1">
      <alignment horizontal="center" vertical="top" wrapText="1"/>
    </xf>
    <xf numFmtId="0" fontId="17" fillId="12" borderId="38" xfId="0" applyFont="1" applyFill="1" applyBorder="1" applyAlignment="1">
      <alignment horizontal="center" vertical="top" wrapText="1"/>
    </xf>
    <xf numFmtId="0" fontId="17" fillId="12" borderId="132"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12" borderId="37" xfId="0" applyFont="1" applyFill="1" applyBorder="1" applyAlignment="1">
      <alignment horizontal="center" vertical="top" wrapText="1"/>
    </xf>
    <xf numFmtId="0" fontId="2" fillId="12" borderId="38" xfId="0" applyFont="1" applyFill="1" applyBorder="1" applyAlignment="1">
      <alignment horizontal="center" vertical="top" wrapText="1"/>
    </xf>
    <xf numFmtId="0" fontId="17" fillId="12" borderId="68" xfId="0" applyFont="1" applyFill="1" applyBorder="1" applyAlignment="1">
      <alignment horizontal="center" vertical="top" wrapText="1"/>
    </xf>
    <xf numFmtId="0" fontId="17" fillId="12" borderId="62" xfId="0" applyFont="1" applyFill="1" applyBorder="1" applyAlignment="1">
      <alignment horizontal="center" vertical="top" wrapText="1"/>
    </xf>
    <xf numFmtId="0" fontId="2" fillId="12" borderId="156" xfId="0" applyFont="1" applyFill="1" applyBorder="1" applyAlignment="1">
      <alignment horizontal="center" vertical="top" wrapText="1"/>
    </xf>
    <xf numFmtId="0" fontId="2" fillId="12" borderId="75"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37" xfId="0" applyFont="1" applyFill="1" applyBorder="1" applyAlignment="1">
      <alignment horizontal="center" vertical="top" wrapText="1"/>
    </xf>
    <xf numFmtId="0" fontId="2" fillId="2" borderId="38" xfId="0" applyFont="1" applyFill="1" applyBorder="1" applyAlignment="1">
      <alignment horizontal="center" vertical="top" wrapText="1"/>
    </xf>
    <xf numFmtId="0" fontId="2" fillId="12" borderId="132" xfId="0" applyFont="1" applyFill="1" applyBorder="1" applyAlignment="1">
      <alignment horizontal="center" vertical="top" wrapText="1"/>
    </xf>
    <xf numFmtId="0" fontId="2" fillId="12" borderId="39" xfId="0" applyFont="1" applyFill="1" applyBorder="1" applyAlignment="1">
      <alignment horizontal="center" vertical="top" wrapText="1"/>
    </xf>
    <xf numFmtId="0" fontId="2" fillId="2" borderId="132" xfId="0" applyFont="1" applyFill="1" applyBorder="1" applyAlignment="1">
      <alignment horizontal="center" vertical="top" wrapText="1"/>
    </xf>
    <xf numFmtId="0" fontId="2" fillId="2" borderId="39" xfId="0" applyFont="1" applyFill="1" applyBorder="1" applyAlignment="1">
      <alignment horizontal="center" vertical="top" wrapText="1"/>
    </xf>
    <xf numFmtId="0" fontId="2" fillId="5" borderId="132" xfId="0" applyFont="1" applyFill="1" applyBorder="1" applyAlignment="1">
      <alignment horizontal="center" vertical="top" wrapText="1"/>
    </xf>
    <xf numFmtId="0" fontId="2" fillId="5" borderId="39" xfId="0" applyFont="1" applyFill="1" applyBorder="1" applyAlignment="1">
      <alignment horizontal="center" vertical="top" wrapText="1"/>
    </xf>
    <xf numFmtId="0" fontId="2" fillId="5" borderId="68" xfId="0" applyFont="1" applyFill="1" applyBorder="1" applyAlignment="1">
      <alignment horizontal="center" vertical="top" wrapText="1"/>
    </xf>
    <xf numFmtId="0" fontId="2" fillId="5" borderId="62"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29" xfId="0" applyFont="1" applyFill="1" applyBorder="1" applyAlignment="1">
      <alignment horizontal="center" vertical="top" wrapText="1"/>
    </xf>
    <xf numFmtId="0" fontId="2" fillId="5" borderId="156" xfId="0" applyFont="1" applyFill="1" applyBorder="1" applyAlignment="1">
      <alignment horizontal="center" vertical="top" wrapText="1"/>
    </xf>
    <xf numFmtId="0" fontId="2" fillId="5" borderId="75" xfId="0" applyFont="1" applyFill="1" applyBorder="1" applyAlignment="1">
      <alignment horizontal="center" vertical="top" wrapText="1"/>
    </xf>
    <xf numFmtId="0" fontId="2" fillId="13" borderId="41" xfId="0" applyFont="1" applyFill="1" applyBorder="1" applyAlignment="1">
      <alignment horizontal="center" vertical="top" wrapText="1"/>
    </xf>
    <xf numFmtId="0" fontId="2" fillId="13" borderId="42" xfId="0" applyFont="1" applyFill="1" applyBorder="1" applyAlignment="1">
      <alignment horizontal="center" vertical="top" wrapText="1"/>
    </xf>
    <xf numFmtId="0" fontId="2" fillId="13" borderId="157" xfId="0" applyFont="1" applyFill="1" applyBorder="1" applyAlignment="1">
      <alignment horizontal="center" vertical="top" wrapText="1"/>
    </xf>
    <xf numFmtId="0" fontId="2" fillId="12" borderId="153" xfId="0" applyFont="1" applyFill="1" applyBorder="1" applyAlignment="1">
      <alignment horizontal="center" vertical="top" wrapText="1"/>
    </xf>
    <xf numFmtId="0" fontId="2" fillId="12" borderId="152" xfId="0" applyFont="1" applyFill="1" applyBorder="1" applyAlignment="1">
      <alignment horizontal="center" vertical="top" wrapText="1"/>
    </xf>
    <xf numFmtId="0" fontId="2" fillId="12" borderId="154" xfId="0" applyFont="1" applyFill="1" applyBorder="1" applyAlignment="1">
      <alignment horizontal="center" vertical="top" wrapText="1"/>
    </xf>
    <xf numFmtId="0" fontId="2" fillId="5" borderId="134" xfId="0" applyFont="1" applyFill="1" applyBorder="1" applyAlignment="1">
      <alignment horizontal="center" vertical="top" wrapText="1"/>
    </xf>
    <xf numFmtId="0" fontId="2" fillId="5" borderId="152" xfId="0" applyFont="1" applyFill="1" applyBorder="1" applyAlignment="1">
      <alignment horizontal="center" vertical="top" wrapText="1"/>
    </xf>
    <xf numFmtId="0" fontId="2" fillId="5" borderId="145" xfId="0" applyFont="1" applyFill="1" applyBorder="1" applyAlignment="1">
      <alignment horizontal="center" vertical="top" wrapText="1"/>
    </xf>
    <xf numFmtId="0" fontId="2" fillId="5" borderId="64" xfId="0" applyFont="1" applyFill="1" applyBorder="1" applyAlignment="1">
      <alignment horizontal="center" vertical="top" wrapText="1"/>
    </xf>
    <xf numFmtId="0" fontId="2" fillId="5" borderId="66" xfId="0" applyFont="1" applyFill="1" applyBorder="1" applyAlignment="1">
      <alignment horizontal="center" vertical="top" wrapText="1"/>
    </xf>
    <xf numFmtId="0" fontId="2" fillId="11" borderId="64" xfId="0" applyFont="1" applyFill="1" applyBorder="1" applyAlignment="1">
      <alignment horizontal="center" vertical="top" wrapText="1"/>
    </xf>
    <xf numFmtId="0" fontId="2" fillId="11" borderId="66" xfId="0" applyFont="1" applyFill="1" applyBorder="1" applyAlignment="1">
      <alignment horizontal="center" vertical="top" wrapText="1"/>
    </xf>
    <xf numFmtId="0" fontId="2" fillId="11" borderId="39" xfId="0" applyFont="1" applyFill="1" applyBorder="1" applyAlignment="1">
      <alignment horizontal="center" vertical="top" wrapText="1"/>
    </xf>
    <xf numFmtId="0" fontId="2" fillId="5" borderId="65" xfId="0" applyFont="1" applyFill="1" applyBorder="1" applyAlignment="1">
      <alignment horizontal="center" vertical="top" wrapText="1"/>
    </xf>
    <xf numFmtId="0" fontId="2" fillId="5" borderId="67" xfId="0" applyFont="1" applyFill="1" applyBorder="1" applyAlignment="1">
      <alignment horizontal="center" vertical="top" wrapText="1"/>
    </xf>
    <xf numFmtId="0" fontId="2" fillId="5" borderId="153" xfId="0" applyFont="1" applyFill="1" applyBorder="1" applyAlignment="1">
      <alignment horizontal="center" vertical="top" wrapText="1"/>
    </xf>
    <xf numFmtId="0" fontId="2" fillId="5" borderId="154" xfId="0" applyFont="1" applyFill="1" applyBorder="1" applyAlignment="1">
      <alignment horizontal="center" vertical="top" wrapText="1"/>
    </xf>
    <xf numFmtId="0" fontId="2" fillId="11" borderId="132" xfId="0" applyFont="1" applyFill="1" applyBorder="1" applyAlignment="1">
      <alignment horizontal="center" vertical="top" wrapText="1"/>
    </xf>
    <xf numFmtId="14" fontId="2" fillId="11" borderId="132" xfId="0" applyNumberFormat="1" applyFont="1" applyFill="1" applyBorder="1" applyAlignment="1">
      <alignment horizontal="center" vertical="top" wrapText="1"/>
    </xf>
    <xf numFmtId="14" fontId="2" fillId="11" borderId="39" xfId="0" applyNumberFormat="1" applyFont="1" applyFill="1" applyBorder="1" applyAlignment="1">
      <alignment horizontal="center" vertical="top" wrapText="1"/>
    </xf>
    <xf numFmtId="14" fontId="2" fillId="5" borderId="64" xfId="0" applyNumberFormat="1" applyFont="1" applyFill="1" applyBorder="1" applyAlignment="1">
      <alignment horizontal="center" vertical="top" wrapText="1"/>
    </xf>
    <xf numFmtId="14" fontId="2" fillId="5" borderId="66" xfId="0" applyNumberFormat="1" applyFont="1" applyFill="1" applyBorder="1" applyAlignment="1">
      <alignment horizontal="center" vertical="top" wrapText="1"/>
    </xf>
    <xf numFmtId="14" fontId="2" fillId="5" borderId="39" xfId="0" applyNumberFormat="1" applyFont="1" applyFill="1" applyBorder="1" applyAlignment="1">
      <alignment horizontal="center" vertical="top" wrapText="1"/>
    </xf>
    <xf numFmtId="0" fontId="2" fillId="10" borderId="64" xfId="0" applyFont="1" applyFill="1" applyBorder="1" applyAlignment="1">
      <alignment horizontal="center" vertical="top" wrapText="1"/>
    </xf>
    <xf numFmtId="0" fontId="2" fillId="10" borderId="66" xfId="0" applyFont="1" applyFill="1" applyBorder="1" applyAlignment="1">
      <alignment horizontal="center" vertical="top" wrapText="1"/>
    </xf>
    <xf numFmtId="0" fontId="2" fillId="10" borderId="39" xfId="0" applyFont="1" applyFill="1" applyBorder="1" applyAlignment="1">
      <alignment horizontal="center" vertical="top" wrapText="1"/>
    </xf>
    <xf numFmtId="0" fontId="2" fillId="15" borderId="132" xfId="0" applyFont="1" applyFill="1" applyBorder="1" applyAlignment="1">
      <alignment horizontal="center" vertical="top" wrapText="1"/>
    </xf>
    <xf numFmtId="0" fontId="2" fillId="15" borderId="39" xfId="0" applyFont="1" applyFill="1" applyBorder="1" applyAlignment="1">
      <alignment horizontal="center" vertical="top" wrapText="1"/>
    </xf>
    <xf numFmtId="0" fontId="2" fillId="10" borderId="132" xfId="0" applyFont="1" applyFill="1" applyBorder="1" applyAlignment="1">
      <alignment horizontal="center" vertical="top" wrapText="1"/>
    </xf>
    <xf numFmtId="49" fontId="2" fillId="5" borderId="132" xfId="0" applyNumberFormat="1" applyFont="1" applyFill="1" applyBorder="1" applyAlignment="1">
      <alignment horizontal="center" vertical="top" wrapText="1"/>
    </xf>
    <xf numFmtId="49" fontId="2" fillId="5" borderId="39" xfId="0" applyNumberFormat="1" applyFont="1" applyFill="1" applyBorder="1" applyAlignment="1">
      <alignment horizontal="center" vertical="top" wrapText="1"/>
    </xf>
    <xf numFmtId="0" fontId="2" fillId="14" borderId="151" xfId="0" applyFont="1" applyFill="1" applyBorder="1" applyAlignment="1">
      <alignment horizontal="center" vertical="top" wrapText="1"/>
    </xf>
    <xf numFmtId="0" fontId="2" fillId="14" borderId="155" xfId="0" applyFont="1" applyFill="1" applyBorder="1" applyAlignment="1">
      <alignment horizontal="center" vertical="top" wrapText="1"/>
    </xf>
    <xf numFmtId="0" fontId="2" fillId="14" borderId="75" xfId="0" applyFont="1" applyFill="1" applyBorder="1" applyAlignment="1">
      <alignment horizontal="center" vertical="top" wrapText="1"/>
    </xf>
    <xf numFmtId="0" fontId="2" fillId="14" borderId="65" xfId="0" applyFont="1" applyFill="1" applyBorder="1" applyAlignment="1">
      <alignment horizontal="center" vertical="top" wrapText="1"/>
    </xf>
    <xf numFmtId="0" fontId="2" fillId="14" borderId="67" xfId="0" applyFont="1" applyFill="1" applyBorder="1" applyAlignment="1">
      <alignment horizontal="center" vertical="top" wrapText="1"/>
    </xf>
    <xf numFmtId="0" fontId="2" fillId="14" borderId="62" xfId="0" applyFont="1" applyFill="1" applyBorder="1" applyAlignment="1">
      <alignment horizontal="center" vertical="top" wrapText="1"/>
    </xf>
    <xf numFmtId="49" fontId="2" fillId="5" borderId="151" xfId="0" applyNumberFormat="1" applyFont="1" applyFill="1" applyBorder="1" applyAlignment="1">
      <alignment horizontal="center" vertical="top" wrapText="1"/>
    </xf>
    <xf numFmtId="49" fontId="2" fillId="5" borderId="155" xfId="0" applyNumberFormat="1" applyFont="1" applyFill="1" applyBorder="1" applyAlignment="1">
      <alignment horizontal="center" vertical="top" wrapText="1"/>
    </xf>
    <xf numFmtId="49" fontId="2" fillId="5" borderId="75" xfId="0" applyNumberFormat="1" applyFont="1" applyFill="1" applyBorder="1" applyAlignment="1">
      <alignment horizontal="center" vertical="top" wrapText="1"/>
    </xf>
    <xf numFmtId="0" fontId="5" fillId="0" borderId="2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37"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100"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97" xfId="0" applyFont="1" applyFill="1" applyBorder="1" applyAlignment="1" applyProtection="1">
      <alignment horizontal="left" vertical="center" wrapText="1"/>
      <protection locked="0"/>
    </xf>
    <xf numFmtId="0" fontId="5" fillId="0" borderId="97" xfId="0" applyFont="1" applyFill="1" applyBorder="1" applyAlignment="1" applyProtection="1">
      <alignment horizontal="center" vertical="center" wrapText="1"/>
      <protection locked="0"/>
    </xf>
    <xf numFmtId="0" fontId="5" fillId="0" borderId="135" xfId="0" applyFont="1" applyFill="1" applyBorder="1" applyAlignment="1" applyProtection="1">
      <alignment horizontal="center" vertical="center" wrapText="1"/>
      <protection locked="0"/>
    </xf>
    <xf numFmtId="0" fontId="5" fillId="0" borderId="87" xfId="0" applyFont="1" applyFill="1" applyBorder="1" applyAlignment="1" applyProtection="1">
      <alignment horizontal="left" vertical="center" wrapText="1"/>
      <protection locked="0"/>
    </xf>
    <xf numFmtId="0" fontId="5" fillId="0" borderId="80" xfId="0" applyFont="1" applyFill="1" applyBorder="1" applyAlignment="1" applyProtection="1">
      <alignment horizontal="left" vertical="center" wrapText="1"/>
      <protection locked="0"/>
    </xf>
    <xf numFmtId="0" fontId="5" fillId="0" borderId="81" xfId="0" applyFont="1" applyFill="1" applyBorder="1" applyAlignment="1" applyProtection="1">
      <alignment horizontal="left" vertical="center" wrapText="1"/>
      <protection locked="0"/>
    </xf>
    <xf numFmtId="0" fontId="5" fillId="0" borderId="85" xfId="0" applyFont="1" applyFill="1" applyBorder="1" applyAlignment="1" applyProtection="1">
      <alignment horizontal="center" vertical="center" wrapText="1"/>
      <protection locked="0"/>
    </xf>
    <xf numFmtId="0" fontId="5" fillId="0" borderId="88" xfId="0" applyFont="1" applyFill="1" applyBorder="1" applyAlignment="1" applyProtection="1">
      <alignment horizontal="center" vertical="center" wrapText="1"/>
      <protection locked="0"/>
    </xf>
    <xf numFmtId="0" fontId="5" fillId="0" borderId="86" xfId="0" applyFont="1" applyFill="1" applyBorder="1" applyAlignment="1" applyProtection="1">
      <alignment horizontal="center" vertical="center" wrapText="1"/>
      <protection locked="0"/>
    </xf>
    <xf numFmtId="0" fontId="5" fillId="7" borderId="66" xfId="0" applyFont="1" applyFill="1" applyBorder="1" applyAlignment="1" applyProtection="1">
      <alignment horizontal="left" vertical="center" wrapText="1"/>
      <protection locked="0"/>
    </xf>
    <xf numFmtId="0" fontId="5" fillId="7" borderId="168" xfId="0" applyFont="1" applyFill="1" applyBorder="1" applyAlignment="1" applyProtection="1">
      <alignment horizontal="left" vertical="center" wrapText="1"/>
      <protection locked="0"/>
    </xf>
    <xf numFmtId="0" fontId="5" fillId="9" borderId="104" xfId="0" applyFont="1" applyFill="1" applyBorder="1" applyAlignment="1">
      <alignment horizontal="center" vertical="center" wrapText="1"/>
    </xf>
    <xf numFmtId="0" fontId="5" fillId="9" borderId="92" xfId="0" applyFont="1" applyFill="1" applyBorder="1" applyAlignment="1">
      <alignment horizontal="center" vertical="center" wrapText="1"/>
    </xf>
    <xf numFmtId="0" fontId="5" fillId="7" borderId="171" xfId="0" applyFont="1" applyFill="1" applyBorder="1" applyAlignment="1" applyProtection="1">
      <alignment horizontal="left" vertical="center" wrapText="1"/>
      <protection locked="0"/>
    </xf>
    <xf numFmtId="0" fontId="5" fillId="7" borderId="172" xfId="0" applyFont="1" applyFill="1" applyBorder="1" applyAlignment="1" applyProtection="1">
      <alignment horizontal="left" vertical="center" wrapText="1"/>
      <protection locked="0"/>
    </xf>
    <xf numFmtId="0" fontId="5" fillId="7" borderId="173" xfId="0" applyFont="1" applyFill="1" applyBorder="1" applyAlignment="1" applyProtection="1">
      <alignment horizontal="left" vertical="center" wrapText="1"/>
      <protection locked="0"/>
    </xf>
    <xf numFmtId="0" fontId="5" fillId="7" borderId="174" xfId="0" applyFont="1" applyFill="1" applyBorder="1" applyAlignment="1" applyProtection="1">
      <alignment horizontal="left" vertical="center" wrapText="1"/>
      <protection locked="0"/>
    </xf>
    <xf numFmtId="0" fontId="5" fillId="9" borderId="102" xfId="0" applyFont="1" applyFill="1" applyBorder="1" applyAlignment="1">
      <alignment horizontal="center" vertical="center" wrapText="1"/>
    </xf>
    <xf numFmtId="0" fontId="5" fillId="7" borderId="175" xfId="0" applyFont="1" applyFill="1" applyBorder="1" applyAlignment="1" applyProtection="1">
      <alignment horizontal="left" vertical="center" wrapText="1"/>
      <protection locked="0"/>
    </xf>
    <xf numFmtId="0" fontId="5" fillId="7" borderId="176" xfId="0" applyFont="1" applyFill="1" applyBorder="1" applyAlignment="1" applyProtection="1">
      <alignment horizontal="left" vertical="center" wrapText="1"/>
      <protection locked="0"/>
    </xf>
    <xf numFmtId="0" fontId="5" fillId="9" borderId="169" xfId="0" applyFont="1" applyFill="1" applyBorder="1" applyAlignment="1">
      <alignment horizontal="center" vertical="center" wrapText="1"/>
    </xf>
    <xf numFmtId="0" fontId="5" fillId="9" borderId="177" xfId="0" applyFont="1" applyFill="1" applyBorder="1" applyAlignment="1">
      <alignment horizontal="center" vertical="center" wrapText="1"/>
    </xf>
    <xf numFmtId="0" fontId="5" fillId="0" borderId="17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7" borderId="111" xfId="0" applyFont="1" applyFill="1" applyBorder="1" applyAlignment="1" applyProtection="1">
      <alignment horizontal="left" vertical="center" wrapText="1"/>
      <protection locked="0"/>
    </xf>
    <xf numFmtId="0" fontId="5" fillId="9" borderId="39" xfId="0" applyFont="1" applyFill="1" applyBorder="1" applyAlignment="1">
      <alignment horizontal="center" vertical="center" wrapText="1"/>
    </xf>
    <xf numFmtId="0" fontId="5" fillId="9" borderId="178" xfId="0" applyFont="1" applyFill="1" applyBorder="1" applyAlignment="1">
      <alignment horizontal="center" vertical="center" wrapText="1"/>
    </xf>
    <xf numFmtId="0" fontId="5" fillId="9" borderId="179" xfId="0" applyFont="1" applyFill="1" applyBorder="1" applyAlignment="1">
      <alignment horizontal="center" vertical="center" wrapText="1"/>
    </xf>
    <xf numFmtId="0" fontId="5" fillId="7" borderId="180"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center" vertical="center" wrapText="1"/>
      <protection locked="0"/>
    </xf>
    <xf numFmtId="0" fontId="2" fillId="7" borderId="22" xfId="0" applyFont="1" applyFill="1" applyBorder="1" applyAlignment="1" applyProtection="1">
      <alignment horizontal="center" vertical="center" wrapText="1"/>
      <protection locked="0"/>
    </xf>
    <xf numFmtId="0" fontId="2" fillId="7" borderId="24" xfId="0" applyFont="1" applyFill="1" applyBorder="1" applyAlignment="1" applyProtection="1">
      <alignment horizontal="center" vertical="center" wrapText="1"/>
      <protection locked="0"/>
    </xf>
    <xf numFmtId="0" fontId="2" fillId="7" borderId="27" xfId="0" applyFont="1" applyFill="1" applyBorder="1" applyAlignment="1" applyProtection="1">
      <alignment horizontal="center" vertical="center" wrapText="1"/>
      <protection locked="0"/>
    </xf>
    <xf numFmtId="0" fontId="5" fillId="7" borderId="19" xfId="0" applyFont="1" applyFill="1" applyBorder="1" applyAlignment="1">
      <alignment horizontal="left" vertical="center"/>
    </xf>
    <xf numFmtId="0" fontId="5" fillId="7" borderId="20" xfId="0" applyFont="1" applyFill="1" applyBorder="1" applyAlignment="1">
      <alignment horizontal="left" vertical="center"/>
    </xf>
    <xf numFmtId="0" fontId="5" fillId="7" borderId="24" xfId="0" applyFont="1" applyFill="1" applyBorder="1" applyAlignment="1">
      <alignment horizontal="left" vertical="center"/>
    </xf>
    <xf numFmtId="0" fontId="5" fillId="7" borderId="25" xfId="0" applyFont="1" applyFill="1" applyBorder="1" applyAlignment="1">
      <alignment horizontal="left" vertical="center"/>
    </xf>
    <xf numFmtId="0" fontId="2" fillId="7" borderId="19"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5" fillId="7" borderId="87" xfId="0" applyFont="1" applyFill="1" applyBorder="1" applyAlignment="1" applyProtection="1">
      <alignment horizontal="left" vertical="center"/>
      <protection locked="0"/>
    </xf>
    <xf numFmtId="0" fontId="5" fillId="7" borderId="80" xfId="0" applyFont="1" applyFill="1" applyBorder="1" applyAlignment="1" applyProtection="1">
      <alignment horizontal="left" vertical="center"/>
      <protection locked="0"/>
    </xf>
    <xf numFmtId="0" fontId="5" fillId="7" borderId="81" xfId="0" applyFont="1" applyFill="1" applyBorder="1" applyAlignment="1" applyProtection="1">
      <alignment horizontal="left" vertical="center"/>
      <protection locked="0"/>
    </xf>
    <xf numFmtId="0" fontId="5" fillId="7" borderId="89" xfId="0" applyFont="1" applyFill="1" applyBorder="1" applyAlignment="1" applyProtection="1">
      <alignment horizontal="left" vertical="center"/>
      <protection locked="0"/>
    </xf>
    <xf numFmtId="0" fontId="5" fillId="7" borderId="85" xfId="0" applyFont="1" applyFill="1" applyBorder="1" applyAlignment="1" applyProtection="1">
      <alignment horizontal="left" vertical="center"/>
      <protection locked="0"/>
    </xf>
    <xf numFmtId="0" fontId="5" fillId="7" borderId="86" xfId="0" applyFont="1" applyFill="1" applyBorder="1" applyAlignment="1" applyProtection="1">
      <alignment horizontal="left" vertical="center"/>
      <protection locked="0"/>
    </xf>
    <xf numFmtId="0" fontId="5" fillId="7" borderId="21" xfId="0" applyFont="1" applyFill="1" applyBorder="1" applyAlignment="1" applyProtection="1">
      <alignment horizontal="left" vertical="center" wrapText="1"/>
      <protection locked="0"/>
    </xf>
    <xf numFmtId="0" fontId="5" fillId="7" borderId="19" xfId="0" applyFont="1" applyFill="1" applyBorder="1" applyAlignment="1" applyProtection="1">
      <alignment horizontal="left" vertical="center" wrapText="1"/>
      <protection locked="0"/>
    </xf>
    <xf numFmtId="0" fontId="5" fillId="7" borderId="22" xfId="0" applyFont="1" applyFill="1" applyBorder="1" applyAlignment="1" applyProtection="1">
      <alignment horizontal="left" vertical="center" wrapText="1"/>
      <protection locked="0"/>
    </xf>
    <xf numFmtId="0" fontId="5" fillId="7" borderId="26" xfId="0" applyFont="1" applyFill="1" applyBorder="1" applyAlignment="1" applyProtection="1">
      <alignment horizontal="left" vertical="center" wrapText="1"/>
      <protection locked="0"/>
    </xf>
    <xf numFmtId="0" fontId="5" fillId="7" borderId="24" xfId="0" applyFont="1" applyFill="1" applyBorder="1" applyAlignment="1" applyProtection="1">
      <alignment horizontal="left" vertical="center" wrapText="1"/>
      <protection locked="0"/>
    </xf>
    <xf numFmtId="0" fontId="5" fillId="7" borderId="27" xfId="0" applyFont="1" applyFill="1" applyBorder="1" applyAlignment="1" applyProtection="1">
      <alignment horizontal="left" vertical="center" wrapText="1"/>
      <protection locked="0"/>
    </xf>
    <xf numFmtId="0" fontId="5" fillId="0" borderId="8"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cellXfs>
  <cellStyles count="12">
    <cellStyle name="Hyperlink" xfId="8" xr:uid="{1A5822C4-4574-49D1-9F8A-70FD331D1BB7}"/>
    <cellStyle name="ハイパーリンク" xfId="3" builtinId="8"/>
    <cellStyle name="標準" xfId="0" builtinId="0"/>
    <cellStyle name="標準 2" xfId="1" xr:uid="{00000000-0005-0000-0000-000002000000}"/>
    <cellStyle name="標準 2 2" xfId="6" xr:uid="{3B60CC8C-6AB2-409F-8835-25963006CBC5}"/>
    <cellStyle name="標準 2 3" xfId="7" xr:uid="{2DC5AAF8-AF01-4FC6-A0CD-A70A0278E6F9}"/>
    <cellStyle name="標準 2 4" xfId="9" xr:uid="{9B6EE79D-B3B8-48CE-A3C9-2CA6780A3962}"/>
    <cellStyle name="標準 2 5" xfId="10" xr:uid="{45C9311D-DFE0-48E7-BCA1-90E221E08E6A}"/>
    <cellStyle name="標準 2 6" xfId="4" xr:uid="{620D6A91-4D64-4556-A46D-F77D43976C10}"/>
    <cellStyle name="標準 3" xfId="2" xr:uid="{00000000-0005-0000-0000-000003000000}"/>
    <cellStyle name="標準 3 2" xfId="5" xr:uid="{4368F294-EDCB-4B04-9539-5B2CB4F2CDA3}"/>
    <cellStyle name="標準 4" xfId="11" xr:uid="{7A6AFDCA-F66C-4DDE-8596-2FC42B612462}"/>
  </cellStyles>
  <dxfs count="384">
    <dxf>
      <fill>
        <patternFill>
          <bgColor rgb="FFFFFF00"/>
        </patternFill>
      </fill>
    </dxf>
    <dxf>
      <fill>
        <patternFill patternType="none">
          <bgColor auto="1"/>
        </patternFill>
      </fill>
    </dxf>
    <dxf>
      <fill>
        <patternFill patternType="solid">
          <bgColor rgb="FFFFFFFF"/>
        </patternFill>
      </fill>
    </dxf>
    <dxf>
      <fill>
        <patternFill patternType="solid">
          <bgColor rgb="FFFFFFFF"/>
        </patternFill>
      </fill>
    </dxf>
    <dxf>
      <fill>
        <patternFill patternType="solid">
          <bgColor rgb="FFFFFF00"/>
        </patternFill>
      </fill>
    </dxf>
    <dxf>
      <fill>
        <patternFill patternType="solid">
          <bgColor rgb="FFFFFFFF"/>
        </patternFill>
      </fill>
    </dxf>
    <dxf>
      <fill>
        <patternFill patternType="solid">
          <bgColor rgb="FFFFFFFF"/>
        </patternFill>
      </fill>
    </dxf>
    <dxf>
      <fill>
        <patternFill patternType="solid">
          <bgColor rgb="FFFFFF00"/>
        </patternFill>
      </fill>
    </dxf>
    <dxf>
      <font>
        <color rgb="FF000000"/>
      </font>
      <fill>
        <patternFill patternType="solid">
          <bgColor rgb="FFFFFFFF"/>
        </patternFill>
      </fill>
    </dxf>
    <dxf>
      <fill>
        <patternFill patternType="solid">
          <bgColor rgb="FFD0CECE"/>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2"/>
        </patternFill>
      </fill>
    </dxf>
    <dxf>
      <fill>
        <patternFill patternType="lightUp"/>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lightUp">
          <bgColor auto="1"/>
        </patternFill>
      </fill>
    </dxf>
    <dxf>
      <fill>
        <patternFill patternType="solid">
          <bgColor rgb="FFFFFFFF"/>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0000"/>
        </patternFill>
      </fill>
    </dxf>
    <dxf>
      <fill>
        <patternFill>
          <bgColor theme="2" tint="-9.9948118533890809E-2"/>
        </patternFill>
      </fill>
    </dxf>
    <dxf>
      <fill>
        <patternFill patternType="none">
          <bgColor auto="1"/>
        </patternFill>
      </fill>
    </dxf>
    <dxf>
      <fill>
        <patternFill patternType="lightUp"/>
      </fill>
    </dxf>
    <dxf>
      <fill>
        <patternFill>
          <bgColor theme="2" tint="-9.9948118533890809E-2"/>
        </patternFill>
      </fill>
    </dxf>
    <dxf>
      <fill>
        <patternFill patternType="lightUp"/>
      </fill>
    </dxf>
    <dxf>
      <fill>
        <patternFill>
          <bgColor theme="2" tint="-9.9948118533890809E-2"/>
        </patternFill>
      </fill>
    </dxf>
    <dxf>
      <fill>
        <patternFill>
          <bgColor rgb="FFFFFF00"/>
        </patternFill>
      </fill>
    </dxf>
    <dxf>
      <fill>
        <patternFill patternType="lightUp"/>
      </fill>
    </dxf>
    <dxf>
      <fill>
        <patternFill>
          <bgColor theme="2" tint="-9.9948118533890809E-2"/>
        </patternFill>
      </fill>
    </dxf>
    <dxf>
      <fill>
        <patternFill>
          <bgColor rgb="FFFFFF00"/>
        </patternFill>
      </fill>
    </dxf>
    <dxf>
      <fill>
        <patternFill patternType="lightUp">
          <fgColor theme="2" tint="-0.74996185186315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b/>
        <i val="0"/>
        <color rgb="FFFF0000"/>
      </font>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ill>
        <patternFill>
          <bgColor rgb="FFFFFF00"/>
        </patternFill>
      </fill>
    </dxf>
    <dxf>
      <fill>
        <patternFill>
          <bgColor theme="0" tint="-0.14996795556505021"/>
        </patternFill>
      </fill>
    </dxf>
    <dxf>
      <font>
        <b/>
        <i val="0"/>
        <color rgb="FFFF0000"/>
      </font>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rgb="FFFFFF00"/>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ont>
        <b/>
        <i val="0"/>
        <color rgb="FFFF0000"/>
      </font>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9D9D9"/>
      <color rgb="FFA5A5A5"/>
      <color rgb="FF000000"/>
      <color rgb="FFDDDDDD"/>
      <color rgb="FF4FD188"/>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185" lockText="1" noThreeD="1"/>
</file>

<file path=xl/ctrlProps/ctrlProp12.xml><?xml version="1.0" encoding="utf-8"?>
<formControlPr xmlns="http://schemas.microsoft.com/office/spreadsheetml/2009/9/main" objectType="CheckBox" fmlaLink="$A$184" lockText="1" noThreeD="1"/>
</file>

<file path=xl/ctrlProps/ctrlProp13.xml><?xml version="1.0" encoding="utf-8"?>
<formControlPr xmlns="http://schemas.microsoft.com/office/spreadsheetml/2009/9/main" objectType="CheckBox" fmlaLink="$A$186" lockText="1" noThreeD="1"/>
</file>

<file path=xl/ctrlProps/ctrlProp2.xml><?xml version="1.0" encoding="utf-8"?>
<formControlPr xmlns="http://schemas.microsoft.com/office/spreadsheetml/2009/9/main" objectType="CheckBox" fmlaLink="$A$187" lockText="1" noThreeD="1"/>
</file>

<file path=xl/ctrlProps/ctrlProp3.xml><?xml version="1.0" encoding="utf-8"?>
<formControlPr xmlns="http://schemas.microsoft.com/office/spreadsheetml/2009/9/main" objectType="CheckBox" fmlaLink="$A$188" lockText="1" noThreeD="1"/>
</file>

<file path=xl/ctrlProps/ctrlProp4.xml><?xml version="1.0" encoding="utf-8"?>
<formControlPr xmlns="http://schemas.microsoft.com/office/spreadsheetml/2009/9/main" objectType="CheckBox" fmlaLink="$A$189"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191" lockText="1" noThreeD="1"/>
</file>

<file path=xl/ctrlProps/ctrlProp7.xml><?xml version="1.0" encoding="utf-8"?>
<formControlPr xmlns="http://schemas.microsoft.com/office/spreadsheetml/2009/9/main" objectType="CheckBox" fmlaLink="$A$190" lockText="1" noThreeD="1"/>
</file>

<file path=xl/ctrlProps/ctrlProp8.xml><?xml version="1.0" encoding="utf-8"?>
<formControlPr xmlns="http://schemas.microsoft.com/office/spreadsheetml/2009/9/main" objectType="CheckBox" fmlaLink="$A$182" lockText="1" noThreeD="1"/>
</file>

<file path=xl/ctrlProps/ctrlProp9.xml><?xml version="1.0" encoding="utf-8"?>
<formControlPr xmlns="http://schemas.microsoft.com/office/spreadsheetml/2009/9/main" objectType="CheckBox" fmlaLink="$A$183"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258</xdr:row>
      <xdr:rowOff>126309</xdr:rowOff>
    </xdr:from>
    <xdr:to>
      <xdr:col>32</xdr:col>
      <xdr:colOff>124238</xdr:colOff>
      <xdr:row>263</xdr:row>
      <xdr:rowOff>33130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flipH="1">
          <a:off x="6438651" y="51317469"/>
          <a:ext cx="177827"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85725</xdr:colOff>
      <xdr:row>258</xdr:row>
      <xdr:rowOff>142877</xdr:rowOff>
    </xdr:from>
    <xdr:to>
      <xdr:col>2</xdr:col>
      <xdr:colOff>95250</xdr:colOff>
      <xdr:row>263</xdr:row>
      <xdr:rowOff>1</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481965" y="51334037"/>
          <a:ext cx="207645"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104775</xdr:colOff>
      <xdr:row>198</xdr:row>
      <xdr:rowOff>133349</xdr:rowOff>
    </xdr:from>
    <xdr:to>
      <xdr:col>31</xdr:col>
      <xdr:colOff>123825</xdr:colOff>
      <xdr:row>204</xdr:row>
      <xdr:rowOff>133350</xdr:rowOff>
    </xdr:to>
    <xdr:sp macro="" textlink="">
      <xdr:nvSpPr>
        <xdr:cNvPr id="4" name="七角形 3">
          <a:extLst>
            <a:ext uri="{FF2B5EF4-FFF2-40B4-BE49-F238E27FC236}">
              <a16:creationId xmlns:a16="http://schemas.microsoft.com/office/drawing/2014/main" id="{00000000-0008-0000-0000-000004000000}"/>
            </a:ext>
          </a:extLst>
        </xdr:cNvPr>
        <xdr:cNvSpPr/>
      </xdr:nvSpPr>
      <xdr:spPr>
        <a:xfrm>
          <a:off x="5210175" y="41669969"/>
          <a:ext cx="1207770"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31750</xdr:rowOff>
        </xdr:from>
        <xdr:to>
          <xdr:col>23</xdr:col>
          <xdr:colOff>57150</xdr:colOff>
          <xdr:row>16</xdr:row>
          <xdr:rowOff>114300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xdr:twoCellAnchor>
    <xdr:from>
      <xdr:col>23</xdr:col>
      <xdr:colOff>185869</xdr:colOff>
      <xdr:row>214</xdr:row>
      <xdr:rowOff>77645</xdr:rowOff>
    </xdr:from>
    <xdr:to>
      <xdr:col>31</xdr:col>
      <xdr:colOff>6137</xdr:colOff>
      <xdr:row>220</xdr:row>
      <xdr:rowOff>71782</xdr:rowOff>
    </xdr:to>
    <xdr:sp macro="" textlink="">
      <xdr:nvSpPr>
        <xdr:cNvPr id="15" name="七角形 14">
          <a:extLst>
            <a:ext uri="{FF2B5EF4-FFF2-40B4-BE49-F238E27FC236}">
              <a16:creationId xmlns:a16="http://schemas.microsoft.com/office/drawing/2014/main" id="{00000000-0008-0000-0000-00000F000000}"/>
            </a:ext>
          </a:extLst>
        </xdr:cNvPr>
        <xdr:cNvSpPr/>
      </xdr:nvSpPr>
      <xdr:spPr>
        <a:xfrm>
          <a:off x="5105739" y="37851862"/>
          <a:ext cx="1410528" cy="1153703"/>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186</xdr:row>
          <xdr:rowOff>0</xdr:rowOff>
        </xdr:from>
        <xdr:to>
          <xdr:col>2</xdr:col>
          <xdr:colOff>184150</xdr:colOff>
          <xdr:row>186</xdr:row>
          <xdr:rowOff>260350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187</xdr:row>
          <xdr:rowOff>0</xdr:rowOff>
        </xdr:from>
        <xdr:to>
          <xdr:col>2</xdr:col>
          <xdr:colOff>184150</xdr:colOff>
          <xdr:row>187</xdr:row>
          <xdr:rowOff>260350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188</xdr:row>
          <xdr:rowOff>0</xdr:rowOff>
        </xdr:from>
        <xdr:to>
          <xdr:col>2</xdr:col>
          <xdr:colOff>184150</xdr:colOff>
          <xdr:row>188</xdr:row>
          <xdr:rowOff>260350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189</xdr:row>
          <xdr:rowOff>0</xdr:rowOff>
        </xdr:from>
        <xdr:to>
          <xdr:col>2</xdr:col>
          <xdr:colOff>184150</xdr:colOff>
          <xdr:row>189</xdr:row>
          <xdr:rowOff>260350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190</xdr:row>
          <xdr:rowOff>0</xdr:rowOff>
        </xdr:from>
        <xdr:to>
          <xdr:col>2</xdr:col>
          <xdr:colOff>184150</xdr:colOff>
          <xdr:row>190</xdr:row>
          <xdr:rowOff>260350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189</xdr:row>
          <xdr:rowOff>0</xdr:rowOff>
        </xdr:from>
        <xdr:to>
          <xdr:col>2</xdr:col>
          <xdr:colOff>184150</xdr:colOff>
          <xdr:row>189</xdr:row>
          <xdr:rowOff>260350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181</xdr:row>
          <xdr:rowOff>0</xdr:rowOff>
        </xdr:from>
        <xdr:to>
          <xdr:col>2</xdr:col>
          <xdr:colOff>184150</xdr:colOff>
          <xdr:row>181</xdr:row>
          <xdr:rowOff>260350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182</xdr:row>
          <xdr:rowOff>0</xdr:rowOff>
        </xdr:from>
        <xdr:to>
          <xdr:col>2</xdr:col>
          <xdr:colOff>184150</xdr:colOff>
          <xdr:row>182</xdr:row>
          <xdr:rowOff>260350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183</xdr:row>
          <xdr:rowOff>0</xdr:rowOff>
        </xdr:from>
        <xdr:to>
          <xdr:col>2</xdr:col>
          <xdr:colOff>184150</xdr:colOff>
          <xdr:row>183</xdr:row>
          <xdr:rowOff>260350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184</xdr:row>
          <xdr:rowOff>0</xdr:rowOff>
        </xdr:from>
        <xdr:to>
          <xdr:col>2</xdr:col>
          <xdr:colOff>184150</xdr:colOff>
          <xdr:row>184</xdr:row>
          <xdr:rowOff>260350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183</xdr:row>
          <xdr:rowOff>0</xdr:rowOff>
        </xdr:from>
        <xdr:to>
          <xdr:col>2</xdr:col>
          <xdr:colOff>184150</xdr:colOff>
          <xdr:row>183</xdr:row>
          <xdr:rowOff>260350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185</xdr:row>
          <xdr:rowOff>0</xdr:rowOff>
        </xdr:from>
        <xdr:to>
          <xdr:col>2</xdr:col>
          <xdr:colOff>184150</xdr:colOff>
          <xdr:row>185</xdr:row>
          <xdr:rowOff>260350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21029;&#32025;2&#12398;&#21029;&#28155;_SDGs_Application_Form_FY2023.xlsx?EAB195DB" TargetMode="External"/><Relationship Id="rId1" Type="http://schemas.openxmlformats.org/officeDocument/2006/relationships/externalLinkPath" Target="file:///\\EAB195DB\&#21029;&#32025;2&#12398;&#21029;&#28155;_SDGs_Application_Form_FY20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22269;&#20869;&#37096;&#12363;&#12425;&#12398;&#36039;&#26009;/&#21029;&#32025;4%20&#20505;&#35036;&#32773;&#12487;&#12540;&#12479;&#12505;&#12540;&#12473;(application%20database%20file)%20(2023fall).xlsx?3D5A8AAF" TargetMode="External"/><Relationship Id="rId1" Type="http://schemas.openxmlformats.org/officeDocument/2006/relationships/externalLinkPath" Target="file:///\\3D5A8AAF\&#21029;&#32025;4%20&#20505;&#35036;&#32773;&#12487;&#12540;&#12479;&#12505;&#12540;&#12473;(application%20database%20file)%20(2023f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Form"/>
      <sheetName val="Annex.1 DeclarationDesiredUniv "/>
      <sheetName val="Annex.3 Medical History"/>
      <sheetName val="Graduate School Code"/>
      <sheetName val="List"/>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Reference"/>
      <sheetName val="Graduate School Code"/>
    </sheetNames>
    <sheetDataSet>
      <sheetData sheetId="0" refreshError="1"/>
      <sheetData sheetId="1" refreshError="1">
        <row r="2">
          <cell r="F2">
            <v>45017</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HanakoKokusai@xxx.ac.jp" TargetMode="External"/><Relationship Id="rId7" Type="http://schemas.openxmlformats.org/officeDocument/2006/relationships/comments" Target="../comments1.xml"/><Relationship Id="rId2" Type="http://schemas.openxmlformats.org/officeDocument/2006/relationships/hyperlink" Target="mailto:kokusaitaro@XXX.jp" TargetMode="External"/><Relationship Id="rId1" Type="http://schemas.openxmlformats.org/officeDocument/2006/relationships/hyperlink" Target="mailto:HanakoKokusai@xxx.ac.jp" TargetMode="External"/><Relationship Id="rId6" Type="http://schemas.openxmlformats.org/officeDocument/2006/relationships/vmlDrawing" Target="../drawings/vmlDrawing2.vml"/><Relationship Id="rId5" Type="http://schemas.openxmlformats.org/officeDocument/2006/relationships/printerSettings" Target="../printerSettings/printerSettings6.bin"/><Relationship Id="rId4" Type="http://schemas.openxmlformats.org/officeDocument/2006/relationships/hyperlink" Target="mailto:HanakoKokusai@xxx.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V418"/>
  <sheetViews>
    <sheetView showRuler="0" showWhiteSpace="0" view="pageLayout" topLeftCell="A101" zoomScale="120" zoomScaleNormal="115" zoomScaleSheetLayoutView="112" zoomScalePageLayoutView="120" workbookViewId="0">
      <selection activeCell="AF140" sqref="AF140:AG141"/>
    </sheetView>
  </sheetViews>
  <sheetFormatPr defaultColWidth="2.625" defaultRowHeight="15" customHeight="1"/>
  <cols>
    <col min="1" max="1" width="2" style="1" customWidth="1"/>
    <col min="2" max="2" width="2.625" style="1"/>
    <col min="3" max="3" width="5.625" style="1" customWidth="1"/>
    <col min="4" max="4" width="2.625" style="1"/>
    <col min="5" max="5" width="2.625" style="24"/>
    <col min="6" max="7" width="2.625" style="1"/>
    <col min="8" max="8" width="4.625" style="1" customWidth="1"/>
    <col min="9" max="12" width="2.625" style="1"/>
    <col min="13" max="13" width="5.875" style="1" customWidth="1"/>
    <col min="14" max="16" width="2.625" style="1"/>
    <col min="17" max="17" width="4.625" style="1" customWidth="1"/>
    <col min="18" max="21" width="2.625" style="1"/>
    <col min="22" max="22" width="2.625" style="1" customWidth="1"/>
    <col min="23" max="31" width="2.625" style="1"/>
    <col min="32" max="32" width="1.875" style="1" customWidth="1"/>
    <col min="33" max="33" width="15.75" style="1" customWidth="1"/>
    <col min="34" max="16384" width="2.625" style="1"/>
  </cols>
  <sheetData>
    <row r="1" spans="1:33" ht="15" customHeight="1">
      <c r="A1" s="759" t="s">
        <v>0</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759"/>
      <c r="AF1" s="759"/>
      <c r="AG1" s="759"/>
    </row>
    <row r="2" spans="1:33" ht="30.75" customHeight="1">
      <c r="A2" s="759"/>
      <c r="B2" s="759"/>
      <c r="C2" s="759"/>
      <c r="D2" s="759"/>
      <c r="E2" s="759"/>
      <c r="F2" s="759"/>
      <c r="G2" s="759"/>
      <c r="H2" s="759"/>
      <c r="I2" s="759"/>
      <c r="J2" s="759"/>
      <c r="K2" s="759"/>
      <c r="L2" s="759"/>
      <c r="M2" s="759"/>
      <c r="N2" s="759"/>
      <c r="O2" s="759"/>
      <c r="P2" s="759"/>
      <c r="Q2" s="759"/>
      <c r="R2" s="759"/>
      <c r="S2" s="759"/>
      <c r="T2" s="759"/>
      <c r="U2" s="759"/>
      <c r="V2" s="759"/>
      <c r="W2" s="759"/>
      <c r="X2" s="759"/>
      <c r="Y2" s="759"/>
      <c r="Z2" s="759"/>
      <c r="AA2" s="759"/>
      <c r="AB2" s="759"/>
      <c r="AC2" s="759"/>
      <c r="AD2" s="759"/>
      <c r="AE2" s="759"/>
      <c r="AF2" s="759"/>
      <c r="AG2" s="759"/>
    </row>
    <row r="3" spans="1:33" ht="15" customHeight="1">
      <c r="A3" s="5"/>
      <c r="B3" s="5"/>
      <c r="C3" s="5"/>
      <c r="D3" s="5"/>
      <c r="E3" s="41"/>
      <c r="F3" s="5"/>
      <c r="G3" s="5"/>
      <c r="H3" s="5"/>
      <c r="I3" s="5"/>
      <c r="J3" s="5"/>
      <c r="K3" s="5"/>
      <c r="L3" s="5"/>
      <c r="M3" s="760" t="s">
        <v>1</v>
      </c>
      <c r="N3" s="760"/>
      <c r="O3" s="760"/>
      <c r="P3" s="760"/>
      <c r="Q3" s="760"/>
      <c r="R3" s="760"/>
      <c r="S3" s="760"/>
      <c r="T3" s="760"/>
      <c r="U3" s="760"/>
      <c r="V3" s="760"/>
      <c r="X3" s="32"/>
      <c r="Y3" s="32"/>
      <c r="AA3" s="31"/>
      <c r="AB3" s="31"/>
      <c r="AC3" s="31"/>
      <c r="AD3" s="31"/>
      <c r="AE3" s="31"/>
      <c r="AF3" s="31"/>
      <c r="AG3" s="31"/>
    </row>
    <row r="4" spans="1:33" ht="15" customHeight="1">
      <c r="W4" s="32"/>
      <c r="X4" s="32"/>
      <c r="Y4" s="31" t="s">
        <v>2</v>
      </c>
      <c r="Z4" s="31"/>
      <c r="AA4" s="31"/>
      <c r="AB4" s="31"/>
      <c r="AC4" s="31"/>
      <c r="AD4" s="31"/>
      <c r="AE4" s="31"/>
      <c r="AF4" s="31"/>
      <c r="AG4" s="31"/>
    </row>
    <row r="5" spans="1:33" ht="15" customHeight="1">
      <c r="B5" s="761" t="s">
        <v>3</v>
      </c>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row>
    <row r="6" spans="1:33" ht="15" customHeight="1">
      <c r="B6" s="656"/>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row>
    <row r="7" spans="1:33" ht="15" customHeight="1">
      <c r="B7" s="656"/>
      <c r="C7" s="656"/>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row>
    <row r="8" spans="1:33" ht="15" customHeight="1">
      <c r="B8" s="656"/>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row>
    <row r="9" spans="1:33" ht="15" customHeight="1">
      <c r="B9" s="656"/>
      <c r="C9" s="656"/>
      <c r="D9" s="656"/>
      <c r="E9" s="656"/>
      <c r="F9" s="656"/>
      <c r="G9" s="656"/>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c r="AG9" s="656"/>
    </row>
    <row r="10" spans="1:33" ht="15" customHeight="1">
      <c r="B10" s="656"/>
      <c r="C10" s="656"/>
      <c r="D10" s="656"/>
      <c r="E10" s="656"/>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row>
    <row r="11" spans="1:33" ht="36.6" customHeight="1">
      <c r="B11" s="656"/>
      <c r="C11" s="656"/>
      <c r="D11" s="656"/>
      <c r="E11" s="656"/>
      <c r="F11" s="656"/>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row>
    <row r="12" spans="1:33" ht="15" customHeight="1">
      <c r="A12" s="392" t="s">
        <v>4</v>
      </c>
      <c r="B12" s="392"/>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row>
    <row r="13" spans="1:33" ht="15" customHeight="1" thickBo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row>
    <row r="14" spans="1:33" ht="15" customHeight="1">
      <c r="A14" s="1" t="s">
        <v>5</v>
      </c>
      <c r="AA14" s="764" t="s">
        <v>6</v>
      </c>
      <c r="AB14" s="485"/>
      <c r="AC14" s="485"/>
      <c r="AD14" s="485"/>
      <c r="AE14" s="485"/>
      <c r="AF14" s="765"/>
      <c r="AG14" s="36"/>
    </row>
    <row r="15" spans="1:33" ht="15" customHeight="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2"/>
      <c r="Z15" s="2"/>
      <c r="AA15" s="766"/>
      <c r="AB15" s="304"/>
      <c r="AC15" s="304"/>
      <c r="AD15" s="304"/>
      <c r="AE15" s="304"/>
      <c r="AF15" s="305"/>
      <c r="AG15" s="36"/>
    </row>
    <row r="16" spans="1:33" ht="8.25" customHeight="1">
      <c r="B16" s="492"/>
      <c r="C16" s="492"/>
      <c r="D16" s="492"/>
      <c r="E16" s="492"/>
      <c r="F16" s="492"/>
      <c r="G16" s="492"/>
      <c r="H16" s="492"/>
      <c r="I16" s="492"/>
      <c r="J16" s="492"/>
      <c r="K16" s="492"/>
      <c r="L16" s="492"/>
      <c r="M16" s="492"/>
      <c r="N16" s="492"/>
      <c r="O16" s="492"/>
      <c r="P16" s="492"/>
      <c r="Q16" s="492"/>
      <c r="R16" s="492"/>
      <c r="S16" s="492"/>
      <c r="T16" s="492"/>
      <c r="U16" s="492"/>
      <c r="V16" s="492"/>
      <c r="W16" s="492"/>
      <c r="X16" s="492"/>
      <c r="Y16" s="2"/>
      <c r="Z16" s="2"/>
      <c r="AA16" s="766"/>
      <c r="AB16" s="304"/>
      <c r="AC16" s="304"/>
      <c r="AD16" s="304"/>
      <c r="AE16" s="304"/>
      <c r="AF16" s="305"/>
      <c r="AG16" s="36"/>
    </row>
    <row r="17" spans="1:33" ht="15" customHeight="1">
      <c r="AA17" s="766"/>
      <c r="AB17" s="304"/>
      <c r="AC17" s="304"/>
      <c r="AD17" s="304"/>
      <c r="AE17" s="304"/>
      <c r="AF17" s="305"/>
      <c r="AG17" s="36"/>
    </row>
    <row r="18" spans="1:33" ht="15" customHeight="1" thickBot="1">
      <c r="A18" s="1" t="s">
        <v>7</v>
      </c>
      <c r="AA18" s="766"/>
      <c r="AB18" s="304"/>
      <c r="AC18" s="304"/>
      <c r="AD18" s="304"/>
      <c r="AE18" s="304"/>
      <c r="AF18" s="305"/>
      <c r="AG18" s="36"/>
    </row>
    <row r="19" spans="1:33" ht="15" customHeight="1">
      <c r="B19" s="762"/>
      <c r="C19" s="747"/>
      <c r="D19" s="747"/>
      <c r="E19" s="747"/>
      <c r="F19" s="747"/>
      <c r="G19" s="747"/>
      <c r="H19" s="747"/>
      <c r="I19" s="747"/>
      <c r="J19" s="747"/>
      <c r="K19" s="747"/>
      <c r="L19" s="747"/>
      <c r="M19" s="747"/>
      <c r="N19" s="747"/>
      <c r="O19" s="747"/>
      <c r="P19" s="747"/>
      <c r="Q19" s="749"/>
      <c r="T19" s="78"/>
      <c r="AA19" s="766"/>
      <c r="AB19" s="304"/>
      <c r="AC19" s="304"/>
      <c r="AD19" s="304"/>
      <c r="AE19" s="304"/>
      <c r="AF19" s="305"/>
      <c r="AG19" s="36"/>
    </row>
    <row r="20" spans="1:33" ht="15" customHeight="1" thickBot="1">
      <c r="B20" s="763"/>
      <c r="C20" s="748"/>
      <c r="D20" s="748"/>
      <c r="E20" s="748"/>
      <c r="F20" s="748"/>
      <c r="G20" s="748"/>
      <c r="H20" s="748"/>
      <c r="I20" s="748"/>
      <c r="J20" s="748"/>
      <c r="K20" s="748"/>
      <c r="L20" s="748"/>
      <c r="M20" s="748"/>
      <c r="N20" s="748"/>
      <c r="O20" s="748"/>
      <c r="P20" s="748"/>
      <c r="Q20" s="750"/>
      <c r="AA20" s="766"/>
      <c r="AB20" s="304"/>
      <c r="AC20" s="304"/>
      <c r="AD20" s="304"/>
      <c r="AE20" s="304"/>
      <c r="AF20" s="305"/>
      <c r="AG20" s="36"/>
    </row>
    <row r="21" spans="1:33" ht="15" customHeight="1" thickBot="1">
      <c r="AA21" s="767"/>
      <c r="AB21" s="255"/>
      <c r="AC21" s="255"/>
      <c r="AD21" s="255"/>
      <c r="AE21" s="255"/>
      <c r="AF21" s="768"/>
      <c r="AG21" s="36"/>
    </row>
    <row r="22" spans="1:33" ht="15" customHeight="1" thickBot="1">
      <c r="A22" s="1" t="s">
        <v>8</v>
      </c>
    </row>
    <row r="23" spans="1:33" ht="15" customHeight="1">
      <c r="B23" s="751" t="s">
        <v>9</v>
      </c>
      <c r="C23" s="752"/>
      <c r="D23" s="752"/>
      <c r="E23" s="752"/>
      <c r="F23" s="752"/>
      <c r="G23" s="755"/>
      <c r="H23" s="756"/>
      <c r="I23" s="756"/>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7"/>
    </row>
    <row r="24" spans="1:33" ht="29.45" customHeight="1">
      <c r="B24" s="753"/>
      <c r="C24" s="754"/>
      <c r="D24" s="754"/>
      <c r="E24" s="754"/>
      <c r="F24" s="754"/>
      <c r="G24" s="758"/>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734"/>
    </row>
    <row r="25" spans="1:33" ht="15" customHeight="1">
      <c r="B25" s="583" t="s">
        <v>10</v>
      </c>
      <c r="C25" s="742"/>
      <c r="D25" s="742"/>
      <c r="E25" s="742"/>
      <c r="F25" s="742"/>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743"/>
    </row>
    <row r="26" spans="1:33" ht="28.5" customHeight="1">
      <c r="B26" s="603"/>
      <c r="C26" s="604"/>
      <c r="D26" s="604"/>
      <c r="E26" s="604"/>
      <c r="F26" s="604"/>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734"/>
    </row>
    <row r="27" spans="1:33" ht="15" customHeight="1">
      <c r="B27" s="556" t="s">
        <v>11</v>
      </c>
      <c r="C27" s="604"/>
      <c r="D27" s="604"/>
      <c r="E27" s="604"/>
      <c r="F27" s="604"/>
      <c r="G27" s="711"/>
      <c r="H27" s="712"/>
      <c r="I27" s="712"/>
      <c r="J27" s="712"/>
      <c r="K27" s="712"/>
      <c r="L27" s="712"/>
      <c r="M27" s="712"/>
      <c r="N27" s="712"/>
      <c r="O27" s="712"/>
      <c r="P27" s="712"/>
      <c r="Q27" s="712"/>
      <c r="R27" s="712"/>
      <c r="S27" s="712"/>
      <c r="T27" s="712"/>
      <c r="U27" s="712"/>
      <c r="V27" s="712"/>
      <c r="W27" s="712"/>
      <c r="X27" s="712"/>
      <c r="Y27" s="712"/>
      <c r="Z27" s="712"/>
      <c r="AA27" s="712"/>
      <c r="AB27" s="712"/>
      <c r="AC27" s="712"/>
      <c r="AD27" s="712"/>
      <c r="AE27" s="712"/>
      <c r="AF27" s="712"/>
      <c r="AG27" s="736"/>
    </row>
    <row r="28" spans="1:33" ht="32.450000000000003" customHeight="1">
      <c r="B28" s="603"/>
      <c r="C28" s="604"/>
      <c r="D28" s="604"/>
      <c r="E28" s="604"/>
      <c r="F28" s="604"/>
      <c r="G28" s="579"/>
      <c r="H28" s="580"/>
      <c r="I28" s="580"/>
      <c r="J28" s="580"/>
      <c r="K28" s="580"/>
      <c r="L28" s="580"/>
      <c r="M28" s="580"/>
      <c r="N28" s="580"/>
      <c r="O28" s="580"/>
      <c r="P28" s="580"/>
      <c r="Q28" s="580"/>
      <c r="R28" s="580"/>
      <c r="S28" s="580"/>
      <c r="T28" s="580"/>
      <c r="U28" s="580"/>
      <c r="V28" s="580"/>
      <c r="W28" s="578"/>
      <c r="X28" s="578"/>
      <c r="Y28" s="578"/>
      <c r="Z28" s="578"/>
      <c r="AA28" s="578"/>
      <c r="AB28" s="578"/>
      <c r="AC28" s="578"/>
      <c r="AD28" s="578"/>
      <c r="AE28" s="578"/>
      <c r="AF28" s="578"/>
      <c r="AG28" s="744"/>
    </row>
    <row r="29" spans="1:33" ht="15" customHeight="1">
      <c r="B29" s="745" t="s">
        <v>12</v>
      </c>
      <c r="C29" s="604"/>
      <c r="D29" s="604"/>
      <c r="E29" s="604"/>
      <c r="F29" s="604"/>
      <c r="G29" s="560"/>
      <c r="H29" s="560"/>
      <c r="I29" s="560"/>
      <c r="J29" s="560"/>
      <c r="K29" s="560"/>
      <c r="L29" s="560"/>
      <c r="M29" s="560"/>
      <c r="N29" s="560"/>
      <c r="O29" s="560"/>
      <c r="P29" s="560"/>
      <c r="Q29" s="560"/>
      <c r="R29" s="260" t="s">
        <v>13</v>
      </c>
      <c r="S29" s="660"/>
      <c r="T29" s="660"/>
      <c r="U29" s="660"/>
      <c r="V29" s="660"/>
      <c r="W29" s="560"/>
      <c r="X29" s="560"/>
      <c r="Y29" s="746"/>
      <c r="Z29" s="254" t="s">
        <v>14</v>
      </c>
      <c r="AA29" s="712"/>
      <c r="AB29" s="712"/>
      <c r="AC29" s="712"/>
      <c r="AD29" s="471" t="s">
        <v>14</v>
      </c>
      <c r="AE29" s="712"/>
      <c r="AF29" s="712"/>
      <c r="AG29" s="736"/>
    </row>
    <row r="30" spans="1:33" ht="28.5" customHeight="1">
      <c r="B30" s="603"/>
      <c r="C30" s="604"/>
      <c r="D30" s="604"/>
      <c r="E30" s="604"/>
      <c r="F30" s="604"/>
      <c r="G30" s="560"/>
      <c r="H30" s="560"/>
      <c r="I30" s="560"/>
      <c r="J30" s="560"/>
      <c r="K30" s="560"/>
      <c r="L30" s="560"/>
      <c r="M30" s="560"/>
      <c r="N30" s="560"/>
      <c r="O30" s="560"/>
      <c r="P30" s="560"/>
      <c r="Q30" s="560"/>
      <c r="R30" s="660"/>
      <c r="S30" s="660"/>
      <c r="T30" s="660"/>
      <c r="U30" s="660"/>
      <c r="V30" s="660"/>
      <c r="W30" s="560"/>
      <c r="X30" s="560"/>
      <c r="Y30" s="746"/>
      <c r="Z30" s="417"/>
      <c r="AA30" s="580"/>
      <c r="AB30" s="580"/>
      <c r="AC30" s="580"/>
      <c r="AD30" s="737"/>
      <c r="AE30" s="580"/>
      <c r="AF30" s="580"/>
      <c r="AG30" s="590"/>
    </row>
    <row r="31" spans="1:33" ht="15" customHeight="1">
      <c r="B31" s="603" t="s">
        <v>15</v>
      </c>
      <c r="C31" s="604"/>
      <c r="D31" s="604"/>
      <c r="E31" s="604"/>
      <c r="F31" s="604"/>
      <c r="G31" s="560"/>
      <c r="H31" s="560"/>
      <c r="I31" s="560"/>
      <c r="J31" s="560"/>
      <c r="K31" s="560"/>
      <c r="L31" s="560"/>
      <c r="M31" s="560"/>
      <c r="N31" s="560"/>
      <c r="O31" s="560"/>
      <c r="P31" s="560"/>
      <c r="Q31" s="560"/>
      <c r="R31" s="557" t="s">
        <v>16</v>
      </c>
      <c r="S31" s="604"/>
      <c r="T31" s="604"/>
      <c r="U31" s="604"/>
      <c r="V31" s="604"/>
      <c r="W31" s="738" t="str">
        <f>IF(AE29&lt;&gt;"",IF(AA29&lt;&gt;"",IF(W29&lt;&gt;"",DATEDIF(DATE($AE$29,AA29,$W$29),DATE(2023,4,1),"Y"),""),""),"")</f>
        <v/>
      </c>
      <c r="X31" s="738"/>
      <c r="Y31" s="738"/>
      <c r="Z31" s="738"/>
      <c r="AA31" s="738"/>
      <c r="AB31" s="738"/>
      <c r="AC31" s="738"/>
      <c r="AD31" s="738"/>
      <c r="AE31" s="738"/>
      <c r="AF31" s="738"/>
      <c r="AG31" s="739"/>
    </row>
    <row r="32" spans="1:33" ht="15" customHeight="1">
      <c r="B32" s="603"/>
      <c r="C32" s="604"/>
      <c r="D32" s="604"/>
      <c r="E32" s="604"/>
      <c r="F32" s="604"/>
      <c r="G32" s="560"/>
      <c r="H32" s="560"/>
      <c r="I32" s="560"/>
      <c r="J32" s="560"/>
      <c r="K32" s="560"/>
      <c r="L32" s="560"/>
      <c r="M32" s="560"/>
      <c r="N32" s="560"/>
      <c r="O32" s="560"/>
      <c r="P32" s="560"/>
      <c r="Q32" s="560"/>
      <c r="R32" s="604"/>
      <c r="S32" s="604"/>
      <c r="T32" s="604"/>
      <c r="U32" s="604"/>
      <c r="V32" s="604"/>
      <c r="W32" s="740"/>
      <c r="X32" s="740"/>
      <c r="Y32" s="740"/>
      <c r="Z32" s="740"/>
      <c r="AA32" s="740"/>
      <c r="AB32" s="740"/>
      <c r="AC32" s="740"/>
      <c r="AD32" s="740"/>
      <c r="AE32" s="740"/>
      <c r="AF32" s="740"/>
      <c r="AG32" s="741"/>
    </row>
    <row r="33" spans="1:33" ht="15" customHeight="1">
      <c r="B33" s="603" t="s">
        <v>17</v>
      </c>
      <c r="C33" s="604"/>
      <c r="D33" s="604"/>
      <c r="E33" s="604"/>
      <c r="F33" s="604"/>
      <c r="G33" s="711"/>
      <c r="H33" s="712"/>
      <c r="I33" s="712"/>
      <c r="J33" s="712"/>
      <c r="K33" s="712"/>
      <c r="L33" s="712"/>
      <c r="M33" s="712"/>
      <c r="N33" s="712"/>
      <c r="O33" s="712"/>
      <c r="P33" s="712"/>
      <c r="Q33" s="712"/>
      <c r="R33" s="712"/>
      <c r="S33" s="712"/>
      <c r="T33" s="712"/>
      <c r="U33" s="712"/>
      <c r="V33" s="712"/>
      <c r="W33" s="712"/>
      <c r="X33" s="712"/>
      <c r="Y33" s="712"/>
      <c r="Z33" s="712"/>
      <c r="AA33" s="712"/>
      <c r="AB33" s="712"/>
      <c r="AC33" s="712"/>
      <c r="AD33" s="712"/>
      <c r="AE33" s="712"/>
      <c r="AF33" s="712"/>
      <c r="AG33" s="736"/>
    </row>
    <row r="34" spans="1:33" ht="9" customHeight="1">
      <c r="B34" s="603"/>
      <c r="C34" s="604"/>
      <c r="D34" s="604"/>
      <c r="E34" s="604"/>
      <c r="F34" s="604"/>
      <c r="G34" s="579"/>
      <c r="H34" s="580"/>
      <c r="I34" s="580"/>
      <c r="J34" s="580"/>
      <c r="K34" s="580"/>
      <c r="L34" s="580"/>
      <c r="M34" s="580"/>
      <c r="N34" s="580"/>
      <c r="O34" s="580"/>
      <c r="P34" s="580"/>
      <c r="Q34" s="580"/>
      <c r="R34" s="580"/>
      <c r="S34" s="580"/>
      <c r="T34" s="580"/>
      <c r="U34" s="580"/>
      <c r="V34" s="580"/>
      <c r="W34" s="580"/>
      <c r="X34" s="580"/>
      <c r="Y34" s="580"/>
      <c r="Z34" s="580"/>
      <c r="AA34" s="580"/>
      <c r="AB34" s="580"/>
      <c r="AC34" s="580"/>
      <c r="AD34" s="580"/>
      <c r="AE34" s="580"/>
      <c r="AF34" s="580"/>
      <c r="AG34" s="590"/>
    </row>
    <row r="35" spans="1:33" ht="15" customHeight="1">
      <c r="B35" s="556" t="s">
        <v>18</v>
      </c>
      <c r="C35" s="604"/>
      <c r="D35" s="604"/>
      <c r="E35" s="604"/>
      <c r="F35" s="604"/>
      <c r="G35" s="560"/>
      <c r="H35" s="560"/>
      <c r="I35" s="560"/>
      <c r="J35" s="560"/>
      <c r="K35" s="560"/>
      <c r="L35" s="560"/>
      <c r="M35" s="560"/>
      <c r="N35" s="560"/>
      <c r="O35" s="560"/>
      <c r="P35" s="560"/>
      <c r="Q35" s="560"/>
      <c r="R35" s="557" t="s">
        <v>19</v>
      </c>
      <c r="S35" s="557"/>
      <c r="T35" s="557"/>
      <c r="U35" s="557"/>
      <c r="V35" s="557"/>
      <c r="W35" s="565"/>
      <c r="X35" s="565"/>
      <c r="Y35" s="565"/>
      <c r="Z35" s="565"/>
      <c r="AA35" s="565"/>
      <c r="AB35" s="565"/>
      <c r="AC35" s="565"/>
      <c r="AD35" s="565"/>
      <c r="AE35" s="565"/>
      <c r="AF35" s="565"/>
      <c r="AG35" s="731"/>
    </row>
    <row r="36" spans="1:33" ht="15" customHeight="1">
      <c r="B36" s="603"/>
      <c r="C36" s="604"/>
      <c r="D36" s="604"/>
      <c r="E36" s="604"/>
      <c r="F36" s="604"/>
      <c r="G36" s="560"/>
      <c r="H36" s="560"/>
      <c r="I36" s="560"/>
      <c r="J36" s="560"/>
      <c r="K36" s="560"/>
      <c r="L36" s="560"/>
      <c r="M36" s="560"/>
      <c r="N36" s="560"/>
      <c r="O36" s="560"/>
      <c r="P36" s="560"/>
      <c r="Q36" s="560"/>
      <c r="R36" s="557"/>
      <c r="S36" s="557"/>
      <c r="T36" s="557"/>
      <c r="U36" s="557"/>
      <c r="V36" s="557"/>
      <c r="W36" s="565"/>
      <c r="X36" s="565"/>
      <c r="Y36" s="565"/>
      <c r="Z36" s="565"/>
      <c r="AA36" s="565"/>
      <c r="AB36" s="565"/>
      <c r="AC36" s="565"/>
      <c r="AD36" s="565"/>
      <c r="AE36" s="565"/>
      <c r="AF36" s="565"/>
      <c r="AG36" s="731"/>
    </row>
    <row r="37" spans="1:33" ht="15" customHeight="1">
      <c r="B37" s="556" t="s">
        <v>20</v>
      </c>
      <c r="C37" s="557"/>
      <c r="D37" s="557"/>
      <c r="E37" s="557"/>
      <c r="F37" s="557"/>
      <c r="G37" s="565"/>
      <c r="H37" s="565"/>
      <c r="I37" s="565"/>
      <c r="J37" s="565"/>
      <c r="K37" s="565"/>
      <c r="L37" s="565"/>
      <c r="M37" s="565"/>
      <c r="N37" s="565"/>
      <c r="O37" s="565"/>
      <c r="P37" s="565"/>
      <c r="Q37" s="565"/>
      <c r="R37" s="557" t="s">
        <v>21</v>
      </c>
      <c r="S37" s="557"/>
      <c r="T37" s="557"/>
      <c r="U37" s="557"/>
      <c r="V37" s="557"/>
      <c r="W37" s="565"/>
      <c r="X37" s="565"/>
      <c r="Y37" s="565"/>
      <c r="Z37" s="565"/>
      <c r="AA37" s="565"/>
      <c r="AB37" s="565"/>
      <c r="AC37" s="565"/>
      <c r="AD37" s="565"/>
      <c r="AE37" s="565"/>
      <c r="AF37" s="565"/>
      <c r="AG37" s="731"/>
    </row>
    <row r="38" spans="1:33" ht="15" customHeight="1">
      <c r="B38" s="556"/>
      <c r="C38" s="557"/>
      <c r="D38" s="557"/>
      <c r="E38" s="557"/>
      <c r="F38" s="557"/>
      <c r="G38" s="565"/>
      <c r="H38" s="565"/>
      <c r="I38" s="565"/>
      <c r="J38" s="565"/>
      <c r="K38" s="565"/>
      <c r="L38" s="565"/>
      <c r="M38" s="565"/>
      <c r="N38" s="565"/>
      <c r="O38" s="565"/>
      <c r="P38" s="565"/>
      <c r="Q38" s="565"/>
      <c r="R38" s="557"/>
      <c r="S38" s="557"/>
      <c r="T38" s="557"/>
      <c r="U38" s="557"/>
      <c r="V38" s="557"/>
      <c r="W38" s="565"/>
      <c r="X38" s="565"/>
      <c r="Y38" s="565"/>
      <c r="Z38" s="565"/>
      <c r="AA38" s="565"/>
      <c r="AB38" s="565"/>
      <c r="AC38" s="565"/>
      <c r="AD38" s="565"/>
      <c r="AE38" s="565"/>
      <c r="AF38" s="565"/>
      <c r="AG38" s="731"/>
    </row>
    <row r="39" spans="1:33" ht="15" customHeight="1">
      <c r="B39" s="556" t="s">
        <v>22</v>
      </c>
      <c r="C39" s="557"/>
      <c r="D39" s="557"/>
      <c r="E39" s="557"/>
      <c r="F39" s="557"/>
      <c r="G39" s="732"/>
      <c r="H39" s="732"/>
      <c r="I39" s="732"/>
      <c r="J39" s="732"/>
      <c r="K39" s="732"/>
      <c r="L39" s="732"/>
      <c r="M39" s="732"/>
      <c r="N39" s="732"/>
      <c r="O39" s="732"/>
      <c r="P39" s="732"/>
      <c r="Q39" s="732"/>
      <c r="R39" s="732"/>
      <c r="S39" s="732"/>
      <c r="T39" s="732"/>
      <c r="U39" s="732"/>
      <c r="V39" s="732"/>
      <c r="W39" s="557" t="s">
        <v>23</v>
      </c>
      <c r="X39" s="557"/>
      <c r="Y39" s="557"/>
      <c r="Z39" s="557"/>
      <c r="AA39" s="560"/>
      <c r="AB39" s="560"/>
      <c r="AC39" s="560"/>
      <c r="AD39" s="560"/>
      <c r="AE39" s="560"/>
      <c r="AF39" s="560"/>
      <c r="AG39" s="734"/>
    </row>
    <row r="40" spans="1:33" ht="15" customHeight="1" thickBot="1">
      <c r="B40" s="558"/>
      <c r="C40" s="559"/>
      <c r="D40" s="559"/>
      <c r="E40" s="559"/>
      <c r="F40" s="559"/>
      <c r="G40" s="733"/>
      <c r="H40" s="733"/>
      <c r="I40" s="733"/>
      <c r="J40" s="733"/>
      <c r="K40" s="733"/>
      <c r="L40" s="733"/>
      <c r="M40" s="733"/>
      <c r="N40" s="733"/>
      <c r="O40" s="733"/>
      <c r="P40" s="733"/>
      <c r="Q40" s="733"/>
      <c r="R40" s="733"/>
      <c r="S40" s="733"/>
      <c r="T40" s="733"/>
      <c r="U40" s="733"/>
      <c r="V40" s="733"/>
      <c r="W40" s="559"/>
      <c r="X40" s="559"/>
      <c r="Y40" s="559"/>
      <c r="Z40" s="559"/>
      <c r="AA40" s="562"/>
      <c r="AB40" s="562"/>
      <c r="AC40" s="562"/>
      <c r="AD40" s="562"/>
      <c r="AE40" s="562"/>
      <c r="AF40" s="562"/>
      <c r="AG40" s="735"/>
    </row>
    <row r="41" spans="1:33" ht="15" customHeight="1">
      <c r="AG41" s="70"/>
    </row>
    <row r="42" spans="1:33" ht="15" customHeight="1" thickBot="1">
      <c r="A42" s="1" t="s">
        <v>24</v>
      </c>
      <c r="B42" s="69"/>
      <c r="AG42" s="70"/>
    </row>
    <row r="43" spans="1:33" ht="15" customHeight="1">
      <c r="A43" s="1">
        <v>1</v>
      </c>
      <c r="B43" s="727" t="s">
        <v>25</v>
      </c>
      <c r="C43" s="728"/>
      <c r="D43" s="728"/>
      <c r="E43" s="728"/>
      <c r="F43" s="729"/>
      <c r="G43" s="729"/>
      <c r="H43" s="729"/>
      <c r="I43" s="729"/>
      <c r="J43" s="729"/>
      <c r="K43" s="729"/>
      <c r="L43" s="729"/>
      <c r="M43" s="729"/>
      <c r="N43" s="729"/>
      <c r="O43" s="729"/>
      <c r="P43" s="729"/>
      <c r="Q43" s="729"/>
      <c r="R43" s="729"/>
      <c r="S43" s="729"/>
      <c r="T43" s="729"/>
      <c r="U43" s="729"/>
      <c r="V43" s="729"/>
      <c r="W43" s="728" t="s">
        <v>26</v>
      </c>
      <c r="X43" s="728"/>
      <c r="Y43" s="728"/>
      <c r="Z43" s="728"/>
      <c r="AA43" s="728"/>
      <c r="AB43" s="729"/>
      <c r="AC43" s="729"/>
      <c r="AD43" s="729"/>
      <c r="AE43" s="729"/>
      <c r="AF43" s="729"/>
      <c r="AG43" s="730"/>
    </row>
    <row r="44" spans="1:33" ht="15" customHeight="1">
      <c r="B44" s="702"/>
      <c r="C44" s="557"/>
      <c r="D44" s="557"/>
      <c r="E44" s="557"/>
      <c r="F44" s="560"/>
      <c r="G44" s="560"/>
      <c r="H44" s="560"/>
      <c r="I44" s="560"/>
      <c r="J44" s="560"/>
      <c r="K44" s="560"/>
      <c r="L44" s="560"/>
      <c r="M44" s="560"/>
      <c r="N44" s="560"/>
      <c r="O44" s="560"/>
      <c r="P44" s="560"/>
      <c r="Q44" s="560"/>
      <c r="R44" s="560"/>
      <c r="S44" s="560"/>
      <c r="T44" s="560"/>
      <c r="U44" s="560"/>
      <c r="V44" s="560"/>
      <c r="W44" s="557"/>
      <c r="X44" s="557"/>
      <c r="Y44" s="557"/>
      <c r="Z44" s="557"/>
      <c r="AA44" s="557"/>
      <c r="AB44" s="560"/>
      <c r="AC44" s="560"/>
      <c r="AD44" s="560"/>
      <c r="AE44" s="560"/>
      <c r="AF44" s="560"/>
      <c r="AG44" s="704"/>
    </row>
    <row r="45" spans="1:33" ht="15" customHeight="1">
      <c r="B45" s="705" t="s">
        <v>27</v>
      </c>
      <c r="C45" s="706"/>
      <c r="D45" s="706"/>
      <c r="E45" s="707"/>
      <c r="F45" s="711"/>
      <c r="G45" s="712"/>
      <c r="H45" s="712"/>
      <c r="I45" s="712"/>
      <c r="J45" s="712"/>
      <c r="K45" s="712"/>
      <c r="L45" s="713"/>
      <c r="M45" s="717" t="s">
        <v>28</v>
      </c>
      <c r="N45" s="706"/>
      <c r="O45" s="707"/>
      <c r="P45" s="719"/>
      <c r="Q45" s="720"/>
      <c r="R45" s="720"/>
      <c r="S45" s="720"/>
      <c r="T45" s="720"/>
      <c r="U45" s="720"/>
      <c r="V45" s="721"/>
      <c r="W45" s="717" t="s">
        <v>22</v>
      </c>
      <c r="X45" s="706"/>
      <c r="Y45" s="707"/>
      <c r="Z45" s="719"/>
      <c r="AA45" s="720"/>
      <c r="AB45" s="720"/>
      <c r="AC45" s="720"/>
      <c r="AD45" s="720"/>
      <c r="AE45" s="720"/>
      <c r="AF45" s="720"/>
      <c r="AG45" s="725"/>
    </row>
    <row r="46" spans="1:33" ht="15" customHeight="1" thickBot="1">
      <c r="B46" s="708"/>
      <c r="C46" s="709"/>
      <c r="D46" s="709"/>
      <c r="E46" s="710"/>
      <c r="F46" s="714"/>
      <c r="G46" s="715"/>
      <c r="H46" s="715"/>
      <c r="I46" s="715"/>
      <c r="J46" s="715"/>
      <c r="K46" s="715"/>
      <c r="L46" s="716"/>
      <c r="M46" s="718"/>
      <c r="N46" s="709"/>
      <c r="O46" s="710"/>
      <c r="P46" s="722"/>
      <c r="Q46" s="723"/>
      <c r="R46" s="723"/>
      <c r="S46" s="723"/>
      <c r="T46" s="723"/>
      <c r="U46" s="723"/>
      <c r="V46" s="724"/>
      <c r="W46" s="718"/>
      <c r="X46" s="709"/>
      <c r="Y46" s="710"/>
      <c r="Z46" s="722"/>
      <c r="AA46" s="723"/>
      <c r="AB46" s="723"/>
      <c r="AC46" s="723"/>
      <c r="AD46" s="723"/>
      <c r="AE46" s="723"/>
      <c r="AF46" s="723"/>
      <c r="AG46" s="726"/>
    </row>
    <row r="47" spans="1:33" ht="15" customHeight="1">
      <c r="A47" s="1">
        <v>2</v>
      </c>
      <c r="B47" s="701" t="s">
        <v>25</v>
      </c>
      <c r="C47" s="563"/>
      <c r="D47" s="563"/>
      <c r="E47" s="563"/>
      <c r="F47" s="561"/>
      <c r="G47" s="561"/>
      <c r="H47" s="561"/>
      <c r="I47" s="561"/>
      <c r="J47" s="561"/>
      <c r="K47" s="561"/>
      <c r="L47" s="561"/>
      <c r="M47" s="561"/>
      <c r="N47" s="561"/>
      <c r="O47" s="561"/>
      <c r="P47" s="561"/>
      <c r="Q47" s="561"/>
      <c r="R47" s="561"/>
      <c r="S47" s="561"/>
      <c r="T47" s="561"/>
      <c r="U47" s="561"/>
      <c r="V47" s="561"/>
      <c r="W47" s="563" t="s">
        <v>26</v>
      </c>
      <c r="X47" s="563"/>
      <c r="Y47" s="563"/>
      <c r="Z47" s="563"/>
      <c r="AA47" s="563"/>
      <c r="AB47" s="561"/>
      <c r="AC47" s="561"/>
      <c r="AD47" s="561"/>
      <c r="AE47" s="561"/>
      <c r="AF47" s="561"/>
      <c r="AG47" s="703"/>
    </row>
    <row r="48" spans="1:33" ht="15" customHeight="1">
      <c r="B48" s="702"/>
      <c r="C48" s="557"/>
      <c r="D48" s="557"/>
      <c r="E48" s="557"/>
      <c r="F48" s="560"/>
      <c r="G48" s="560"/>
      <c r="H48" s="560"/>
      <c r="I48" s="560"/>
      <c r="J48" s="560"/>
      <c r="K48" s="560"/>
      <c r="L48" s="560"/>
      <c r="M48" s="560"/>
      <c r="N48" s="560"/>
      <c r="O48" s="560"/>
      <c r="P48" s="560"/>
      <c r="Q48" s="560"/>
      <c r="R48" s="560"/>
      <c r="S48" s="560"/>
      <c r="T48" s="560"/>
      <c r="U48" s="560"/>
      <c r="V48" s="560"/>
      <c r="W48" s="557"/>
      <c r="X48" s="557"/>
      <c r="Y48" s="557"/>
      <c r="Z48" s="557"/>
      <c r="AA48" s="557"/>
      <c r="AB48" s="560"/>
      <c r="AC48" s="560"/>
      <c r="AD48" s="560"/>
      <c r="AE48" s="560"/>
      <c r="AF48" s="560"/>
      <c r="AG48" s="704"/>
    </row>
    <row r="49" spans="1:33" ht="15" customHeight="1">
      <c r="B49" s="705" t="s">
        <v>27</v>
      </c>
      <c r="C49" s="706"/>
      <c r="D49" s="706"/>
      <c r="E49" s="707"/>
      <c r="F49" s="711"/>
      <c r="G49" s="712"/>
      <c r="H49" s="712"/>
      <c r="I49" s="712"/>
      <c r="J49" s="712"/>
      <c r="K49" s="712"/>
      <c r="L49" s="713"/>
      <c r="M49" s="717" t="s">
        <v>28</v>
      </c>
      <c r="N49" s="706"/>
      <c r="O49" s="707"/>
      <c r="P49" s="719"/>
      <c r="Q49" s="720"/>
      <c r="R49" s="720"/>
      <c r="S49" s="720"/>
      <c r="T49" s="720"/>
      <c r="U49" s="720"/>
      <c r="V49" s="721"/>
      <c r="W49" s="717" t="s">
        <v>22</v>
      </c>
      <c r="X49" s="706"/>
      <c r="Y49" s="707"/>
      <c r="Z49" s="719"/>
      <c r="AA49" s="720"/>
      <c r="AB49" s="720"/>
      <c r="AC49" s="720"/>
      <c r="AD49" s="720"/>
      <c r="AE49" s="720"/>
      <c r="AF49" s="720"/>
      <c r="AG49" s="725"/>
    </row>
    <row r="50" spans="1:33" ht="15" customHeight="1" thickBot="1">
      <c r="B50" s="708"/>
      <c r="C50" s="709"/>
      <c r="D50" s="709"/>
      <c r="E50" s="710"/>
      <c r="F50" s="714"/>
      <c r="G50" s="715"/>
      <c r="H50" s="715"/>
      <c r="I50" s="715"/>
      <c r="J50" s="715"/>
      <c r="K50" s="715"/>
      <c r="L50" s="716"/>
      <c r="M50" s="718"/>
      <c r="N50" s="709"/>
      <c r="O50" s="710"/>
      <c r="P50" s="722"/>
      <c r="Q50" s="723"/>
      <c r="R50" s="723"/>
      <c r="S50" s="723"/>
      <c r="T50" s="723"/>
      <c r="U50" s="723"/>
      <c r="V50" s="724"/>
      <c r="W50" s="718"/>
      <c r="X50" s="709"/>
      <c r="Y50" s="710"/>
      <c r="Z50" s="722"/>
      <c r="AA50" s="723"/>
      <c r="AB50" s="723"/>
      <c r="AC50" s="723"/>
      <c r="AD50" s="723"/>
      <c r="AE50" s="723"/>
      <c r="AF50" s="723"/>
      <c r="AG50" s="726"/>
    </row>
    <row r="52" spans="1:33" ht="15" customHeight="1">
      <c r="A52" s="392" t="s">
        <v>29</v>
      </c>
      <c r="B52" s="392"/>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row>
    <row r="53" spans="1:33" ht="15" customHeight="1">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ht="15" customHeight="1">
      <c r="A54" s="393" t="s">
        <v>30</v>
      </c>
      <c r="B54" s="393"/>
      <c r="C54" s="393"/>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73"/>
      <c r="AG54" s="73"/>
    </row>
    <row r="55" spans="1:33" ht="15" customHeight="1">
      <c r="A55" s="393"/>
      <c r="B55" s="393"/>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73"/>
      <c r="AG55" s="73"/>
    </row>
    <row r="56" spans="1:33" ht="15" customHeight="1">
      <c r="A56" s="393"/>
      <c r="B56" s="393"/>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73"/>
      <c r="AG56" s="73"/>
    </row>
    <row r="57" spans="1:33" ht="15" customHeight="1">
      <c r="A57" s="393"/>
      <c r="B57" s="393"/>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73"/>
      <c r="AG57" s="73"/>
    </row>
    <row r="58" spans="1:33" ht="15" customHeight="1">
      <c r="A58" s="393"/>
      <c r="B58" s="393"/>
      <c r="C58" s="393"/>
      <c r="D58" s="393"/>
      <c r="E58" s="393"/>
      <c r="F58" s="393"/>
      <c r="G58" s="393"/>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73"/>
      <c r="AG58" s="73"/>
    </row>
    <row r="59" spans="1:33" ht="15" customHeight="1">
      <c r="A59" s="393"/>
      <c r="B59" s="393"/>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73"/>
      <c r="AG59" s="73"/>
    </row>
    <row r="60" spans="1:33" ht="15" customHeight="1" thickBot="1">
      <c r="A60" s="682"/>
      <c r="B60" s="682"/>
      <c r="C60" s="682"/>
      <c r="D60" s="682"/>
      <c r="E60" s="682"/>
      <c r="F60" s="682"/>
      <c r="G60" s="682"/>
      <c r="H60" s="682"/>
      <c r="I60" s="682"/>
      <c r="J60" s="682"/>
      <c r="K60" s="682"/>
      <c r="L60" s="682"/>
      <c r="M60" s="682"/>
      <c r="N60" s="682"/>
      <c r="O60" s="682"/>
      <c r="P60" s="682"/>
      <c r="Q60" s="682"/>
      <c r="R60" s="682"/>
      <c r="S60" s="682"/>
      <c r="T60" s="682"/>
      <c r="U60" s="682"/>
      <c r="V60" s="682"/>
      <c r="W60" s="682"/>
      <c r="X60" s="682"/>
      <c r="Y60" s="682"/>
      <c r="Z60" s="682"/>
      <c r="AA60" s="682"/>
      <c r="AB60" s="682"/>
      <c r="AC60" s="682"/>
      <c r="AD60" s="682"/>
      <c r="AE60" s="682"/>
      <c r="AF60" s="73"/>
      <c r="AG60" s="73"/>
    </row>
    <row r="61" spans="1:33" ht="15" customHeight="1">
      <c r="B61" s="494" t="s">
        <v>31</v>
      </c>
      <c r="C61" s="495"/>
      <c r="D61" s="495"/>
      <c r="E61" s="496"/>
      <c r="F61" s="299" t="s">
        <v>32</v>
      </c>
      <c r="G61" s="290"/>
      <c r="H61" s="290"/>
      <c r="I61" s="290"/>
      <c r="J61" s="290"/>
      <c r="K61" s="290"/>
      <c r="L61" s="290"/>
      <c r="M61" s="290"/>
      <c r="N61" s="291"/>
      <c r="O61" s="500" t="s">
        <v>33</v>
      </c>
      <c r="P61" s="495"/>
      <c r="Q61" s="496"/>
      <c r="R61" s="500" t="s">
        <v>34</v>
      </c>
      <c r="S61" s="495"/>
      <c r="T61" s="495"/>
      <c r="U61" s="496"/>
      <c r="V61" s="500" t="s">
        <v>35</v>
      </c>
      <c r="W61" s="495"/>
      <c r="X61" s="495"/>
      <c r="Y61" s="495"/>
      <c r="Z61" s="495"/>
      <c r="AA61" s="496"/>
      <c r="AB61" s="500" t="s">
        <v>36</v>
      </c>
      <c r="AC61" s="495"/>
      <c r="AD61" s="495"/>
      <c r="AE61" s="495"/>
      <c r="AF61" s="785"/>
    </row>
    <row r="62" spans="1:33" ht="15" customHeight="1" thickBot="1">
      <c r="B62" s="497"/>
      <c r="C62" s="498"/>
      <c r="D62" s="498"/>
      <c r="E62" s="499"/>
      <c r="F62" s="643" t="s">
        <v>37</v>
      </c>
      <c r="G62" s="787"/>
      <c r="H62" s="787"/>
      <c r="I62" s="787"/>
      <c r="J62" s="787"/>
      <c r="K62" s="787"/>
      <c r="L62" s="787"/>
      <c r="M62" s="787"/>
      <c r="N62" s="788"/>
      <c r="O62" s="501"/>
      <c r="P62" s="498"/>
      <c r="Q62" s="499"/>
      <c r="R62" s="298"/>
      <c r="S62" s="287"/>
      <c r="T62" s="287"/>
      <c r="U62" s="288"/>
      <c r="V62" s="501"/>
      <c r="W62" s="498"/>
      <c r="X62" s="498"/>
      <c r="Y62" s="498"/>
      <c r="Z62" s="498"/>
      <c r="AA62" s="499"/>
      <c r="AB62" s="501"/>
      <c r="AC62" s="498"/>
      <c r="AD62" s="498"/>
      <c r="AE62" s="498"/>
      <c r="AF62" s="786"/>
    </row>
    <row r="63" spans="1:33" ht="15" customHeight="1">
      <c r="B63" s="789" t="s">
        <v>38</v>
      </c>
      <c r="C63" s="457"/>
      <c r="D63" s="457"/>
      <c r="E63" s="239"/>
      <c r="F63" s="408"/>
      <c r="G63" s="402"/>
      <c r="H63" s="402"/>
      <c r="I63" s="402"/>
      <c r="J63" s="402"/>
      <c r="K63" s="402"/>
      <c r="L63" s="402"/>
      <c r="M63" s="402"/>
      <c r="N63" s="403"/>
      <c r="O63" s="238"/>
      <c r="P63" s="457"/>
      <c r="Q63" s="239"/>
      <c r="R63" s="691" t="str">
        <f>IF(Z65&lt;&gt;"",IF(X65&lt;&gt;"",IF(Z63&lt;&gt;"",IF(X63&lt;&gt;"",IF(COUNTIF(Z65,""),0,IF(COUNTIF(Z63,""),0,IF(INDEX(List!$B$2:$C$13,MATCH('Application Form'!X65,List!$B$2:$B$13,0),2)=12,IF(INDEX(List!$B$2:$C$13,MATCH('Application Form'!X63,List!$B$2:$B$13,0),2)=1,Z65-Z63+1,IF(INDEX(List!$B$2:$C$13,MATCH('Application Form'!X65,List!$B$2:$B$13,0),2)&gt;=(INDEX(List!$B$2:$C$13,MATCH('Application Form'!X63,List!$B$2:$B$13,0),2)-1),Z65-Z63,Z65-Z63-1)),IF(INDEX(List!$B$2:$C$13,MATCH('Application Form'!X65,List!$B$2:$B$13,0),2)&gt;=(INDEX(List!$B$2:$C$13,MATCH('Application Form'!X63,List!$B$2:$B$13,0),2)-1),Z65-Z63,Z65-Z63-1))))+IF(IF(COUNTIF(INDEX(List!$B$2:$C$13,MATCH('Application Form'!X65,List!$B$2:$B$13,0),2),""),0,IF(COUNTIF(INDEX(List!$B$2:$C$13,MATCH('Application Form'!X63,List!$B$2:$B$13,0),2),""),0,IF(INDEX(List!$B$2:$C$13,MATCH('Application Form'!X65,List!$B$2:$B$13,0),2)=12,IF(INDEX(List!$B$2:$C$13,MATCH('Application Form'!X63,List!$B$2:$B$13,0),2)=1,0,IF(INDEX(List!$B$2:$C$13,MATCH('Application Form'!X65,List!$B$2:$B$13,0),2)&gt;=(INDEX(List!$B$2:$C$13,MATCH('Application Form'!X63,List!$B$2:$B$13,0),2)-1),INDEX(List!$B$2:$C$13,MATCH('Application Form'!X65,List!$B$2:$B$13,0),2)-INDEX(List!$B$2:$C$13,MATCH('Application Form'!X63,List!$B$2:$B$13,0),2)+1,12-INDEX(List!$B$2:$C$13,MATCH('Application Form'!X63,List!$B$2:$B$13,0),2)+INDEX(List!$B$2:$C$13,MATCH('Application Form'!X65,List!$B$2:$B$13,0),2)+1)),IF(INDEX(List!$B$2:$C$13,MATCH('Application Form'!X65,List!$B$2:$B$13,0),2)&gt;=(INDEX(List!$B$2:$C$13,MATCH('Application Form'!X63,List!$B$2:$B$13,0),2)-1),INDEX(List!$B$2:$C$13,MATCH('Application Form'!X65,List!$B$2:$B$13,0),2)-INDEX(List!$B$2:$C$13,MATCH('Application Form'!X63,List!$B$2:$B$13,0),2)+1,12-INDEX(List!$B$2:$C$13,MATCH('Application Form'!X63,List!$B$2:$B$13,0),2)+INDEX(List!$B$2:$C$13,MATCH('Application Form'!X65,List!$B$2:$B$13,0),2)+1))))&gt;5,1,0),""),""),""),"")</f>
        <v/>
      </c>
      <c r="S63" s="692"/>
      <c r="T63" s="697" t="str">
        <f>IF(Z65&lt;&gt;"",IF(X65&lt;&gt;"",IF(Z63&lt;&gt;"",IF(X63&lt;&gt;"",IF(R63=1," year"," years"),""),""),""),"")</f>
        <v/>
      </c>
      <c r="U63" s="698"/>
      <c r="V63" s="699" t="s">
        <v>39</v>
      </c>
      <c r="W63" s="700"/>
      <c r="X63" s="484"/>
      <c r="Y63" s="485" t="s">
        <v>14</v>
      </c>
      <c r="Z63" s="457"/>
      <c r="AA63" s="239"/>
      <c r="AB63" s="408"/>
      <c r="AC63" s="402"/>
      <c r="AD63" s="402"/>
      <c r="AE63" s="402"/>
      <c r="AF63" s="654"/>
    </row>
    <row r="64" spans="1:33" ht="15" customHeight="1">
      <c r="B64" s="689"/>
      <c r="C64" s="437"/>
      <c r="D64" s="437"/>
      <c r="E64" s="241"/>
      <c r="F64" s="308"/>
      <c r="G64" s="309"/>
      <c r="H64" s="309"/>
      <c r="I64" s="309"/>
      <c r="J64" s="309"/>
      <c r="K64" s="309"/>
      <c r="L64" s="309"/>
      <c r="M64" s="309"/>
      <c r="N64" s="310"/>
      <c r="O64" s="240"/>
      <c r="P64" s="437"/>
      <c r="Q64" s="241"/>
      <c r="R64" s="693"/>
      <c r="S64" s="694"/>
      <c r="T64" s="452"/>
      <c r="U64" s="453"/>
      <c r="V64" s="415"/>
      <c r="W64" s="416"/>
      <c r="X64" s="436"/>
      <c r="Y64" s="417"/>
      <c r="Z64" s="307"/>
      <c r="AA64" s="243"/>
      <c r="AB64" s="409"/>
      <c r="AC64" s="405"/>
      <c r="AD64" s="405"/>
      <c r="AE64" s="405"/>
      <c r="AF64" s="681"/>
    </row>
    <row r="65" spans="2:32" ht="15" customHeight="1">
      <c r="B65" s="689"/>
      <c r="C65" s="437"/>
      <c r="D65" s="437"/>
      <c r="E65" s="241"/>
      <c r="F65" s="272"/>
      <c r="G65" s="273"/>
      <c r="H65" s="273"/>
      <c r="I65" s="273"/>
      <c r="J65" s="273"/>
      <c r="K65" s="273"/>
      <c r="L65" s="273"/>
      <c r="M65" s="273"/>
      <c r="N65" s="274"/>
      <c r="O65" s="240"/>
      <c r="P65" s="437"/>
      <c r="Q65" s="241"/>
      <c r="R65" s="693"/>
      <c r="S65" s="694"/>
      <c r="T65" s="452"/>
      <c r="U65" s="453"/>
      <c r="V65" s="663" t="s">
        <v>40</v>
      </c>
      <c r="W65" s="254"/>
      <c r="X65" s="443"/>
      <c r="Y65" s="254" t="s">
        <v>14</v>
      </c>
      <c r="Z65" s="256"/>
      <c r="AA65" s="258"/>
      <c r="AB65" s="409"/>
      <c r="AC65" s="405"/>
      <c r="AD65" s="405"/>
      <c r="AE65" s="405"/>
      <c r="AF65" s="681"/>
    </row>
    <row r="66" spans="2:32" ht="15" customHeight="1">
      <c r="B66" s="690"/>
      <c r="C66" s="307"/>
      <c r="D66" s="307"/>
      <c r="E66" s="243"/>
      <c r="F66" s="308"/>
      <c r="G66" s="309"/>
      <c r="H66" s="309"/>
      <c r="I66" s="309"/>
      <c r="J66" s="309"/>
      <c r="K66" s="309"/>
      <c r="L66" s="309"/>
      <c r="M66" s="309"/>
      <c r="N66" s="310"/>
      <c r="O66" s="242"/>
      <c r="P66" s="307"/>
      <c r="Q66" s="243"/>
      <c r="R66" s="695"/>
      <c r="S66" s="696"/>
      <c r="T66" s="455"/>
      <c r="U66" s="456"/>
      <c r="V66" s="434"/>
      <c r="W66" s="417"/>
      <c r="X66" s="436"/>
      <c r="Y66" s="417"/>
      <c r="Z66" s="307"/>
      <c r="AA66" s="243"/>
      <c r="AB66" s="308"/>
      <c r="AC66" s="309"/>
      <c r="AD66" s="309"/>
      <c r="AE66" s="309"/>
      <c r="AF66" s="655"/>
    </row>
    <row r="67" spans="2:32" ht="15" customHeight="1">
      <c r="B67" s="688" t="s">
        <v>41</v>
      </c>
      <c r="C67" s="256"/>
      <c r="D67" s="256"/>
      <c r="E67" s="258"/>
      <c r="F67" s="272"/>
      <c r="G67" s="273"/>
      <c r="H67" s="273"/>
      <c r="I67" s="273"/>
      <c r="J67" s="273"/>
      <c r="K67" s="273"/>
      <c r="L67" s="273"/>
      <c r="M67" s="273"/>
      <c r="N67" s="274"/>
      <c r="O67" s="306"/>
      <c r="P67" s="256"/>
      <c r="Q67" s="258"/>
      <c r="R67" s="691" t="str">
        <f>IF(Z69&lt;&gt;"",IF(X69&lt;&gt;"",IF(Z67&lt;&gt;"",IF(X67&lt;&gt;"",IF(COUNTIF(Z69,""),0,IF(COUNTIF(Z67,""),0,IF(INDEX(List!$B$2:$C$13,MATCH('Application Form'!X69,List!$B$2:$B$13,0),2)=12,IF(INDEX(List!$B$2:$C$13,MATCH('Application Form'!X67,List!$B$2:$B$13,0),2)=1,Z69-Z67+1,IF(INDEX(List!$B$2:$C$13,MATCH('Application Form'!X69,List!$B$2:$B$13,0),2)&gt;=(INDEX(List!$B$2:$C$13,MATCH('Application Form'!X67,List!$B$2:$B$13,0),2)-1),Z69-Z67,Z69-Z67-1)),IF(INDEX(List!$B$2:$C$13,MATCH('Application Form'!X69,List!$B$2:$B$13,0),2)&gt;=(INDEX(List!$B$2:$C$13,MATCH('Application Form'!X67,List!$B$2:$B$13,0),2)-1),Z69-Z67,Z69-Z67-1))))+IF(IF(COUNTIF(INDEX(List!$B$2:$C$13,MATCH('Application Form'!X69,List!$B$2:$B$13,0),2),""),0,IF(COUNTIF(INDEX(List!$B$2:$C$13,MATCH('Application Form'!X67,List!$B$2:$B$13,0),2),""),0,IF(INDEX(List!$B$2:$C$13,MATCH('Application Form'!X69,List!$B$2:$B$13,0),2)=12,IF(INDEX(List!$B$2:$C$13,MATCH('Application Form'!X67,List!$B$2:$B$13,0),2)=1,0,IF(INDEX(List!$B$2:$C$13,MATCH('Application Form'!X69,List!$B$2:$B$13,0),2)&gt;=(INDEX(List!$B$2:$C$13,MATCH('Application Form'!X67,List!$B$2:$B$13,0),2)-1),INDEX(List!$B$2:$C$13,MATCH('Application Form'!X69,List!$B$2:$B$13,0),2)-INDEX(List!$B$2:$C$13,MATCH('Application Form'!X67,List!$B$2:$B$13,0),2)+1,12-INDEX(List!$B$2:$C$13,MATCH('Application Form'!X67,List!$B$2:$B$13,0),2)+INDEX(List!$B$2:$C$13,MATCH('Application Form'!X69,List!$B$2:$B$13,0),2)+1)),IF(INDEX(List!$B$2:$C$13,MATCH('Application Form'!X69,List!$B$2:$B$13,0),2)&gt;=(INDEX(List!$B$2:$C$13,MATCH('Application Form'!X67,List!$B$2:$B$13,0),2)-1),INDEX(List!$B$2:$C$13,MATCH('Application Form'!X69,List!$B$2:$B$13,0),2)-INDEX(List!$B$2:$C$13,MATCH('Application Form'!X67,List!$B$2:$B$13,0),2)+1,12-INDEX(List!$B$2:$C$13,MATCH('Application Form'!X67,List!$B$2:$B$13,0),2)+INDEX(List!$B$2:$C$13,MATCH('Application Form'!X69,List!$B$2:$B$13,0),2)+1))))&gt;5,1,0),""),""),""),"")</f>
        <v/>
      </c>
      <c r="S67" s="692"/>
      <c r="T67" s="697" t="str">
        <f>IF(Z69&lt;&gt;"",IF(X69&lt;&gt;"",IF(Z67&lt;&gt;"",IF(X67&lt;&gt;"",IF(R67=1," year"," years"),""),""),""),"")</f>
        <v/>
      </c>
      <c r="U67" s="698"/>
      <c r="V67" s="413" t="s">
        <v>39</v>
      </c>
      <c r="W67" s="414"/>
      <c r="X67" s="443"/>
      <c r="Y67" s="254" t="s">
        <v>14</v>
      </c>
      <c r="Z67" s="256"/>
      <c r="AA67" s="258"/>
      <c r="AB67" s="272"/>
      <c r="AC67" s="273"/>
      <c r="AD67" s="273"/>
      <c r="AE67" s="273"/>
      <c r="AF67" s="680"/>
    </row>
    <row r="68" spans="2:32" ht="15" customHeight="1">
      <c r="B68" s="689"/>
      <c r="C68" s="437"/>
      <c r="D68" s="437"/>
      <c r="E68" s="241"/>
      <c r="F68" s="308"/>
      <c r="G68" s="309"/>
      <c r="H68" s="309"/>
      <c r="I68" s="309"/>
      <c r="J68" s="309"/>
      <c r="K68" s="309"/>
      <c r="L68" s="309"/>
      <c r="M68" s="309"/>
      <c r="N68" s="310"/>
      <c r="O68" s="240"/>
      <c r="P68" s="437"/>
      <c r="Q68" s="241"/>
      <c r="R68" s="693"/>
      <c r="S68" s="694"/>
      <c r="T68" s="452"/>
      <c r="U68" s="453"/>
      <c r="V68" s="415"/>
      <c r="W68" s="416"/>
      <c r="X68" s="436"/>
      <c r="Y68" s="417"/>
      <c r="Z68" s="307"/>
      <c r="AA68" s="243"/>
      <c r="AB68" s="409"/>
      <c r="AC68" s="405"/>
      <c r="AD68" s="405"/>
      <c r="AE68" s="405"/>
      <c r="AF68" s="681"/>
    </row>
    <row r="69" spans="2:32" ht="15" customHeight="1">
      <c r="B69" s="689"/>
      <c r="C69" s="437"/>
      <c r="D69" s="437"/>
      <c r="E69" s="241"/>
      <c r="F69" s="272"/>
      <c r="G69" s="273"/>
      <c r="H69" s="273"/>
      <c r="I69" s="273"/>
      <c r="J69" s="273"/>
      <c r="K69" s="273"/>
      <c r="L69" s="273"/>
      <c r="M69" s="273"/>
      <c r="N69" s="274"/>
      <c r="O69" s="240"/>
      <c r="P69" s="437"/>
      <c r="Q69" s="241"/>
      <c r="R69" s="693"/>
      <c r="S69" s="694"/>
      <c r="T69" s="452"/>
      <c r="U69" s="453"/>
      <c r="V69" s="663" t="s">
        <v>40</v>
      </c>
      <c r="W69" s="254"/>
      <c r="X69" s="443"/>
      <c r="Y69" s="254" t="s">
        <v>14</v>
      </c>
      <c r="Z69" s="256"/>
      <c r="AA69" s="258"/>
      <c r="AB69" s="409"/>
      <c r="AC69" s="405"/>
      <c r="AD69" s="405"/>
      <c r="AE69" s="405"/>
      <c r="AF69" s="681"/>
    </row>
    <row r="70" spans="2:32" ht="15" customHeight="1">
      <c r="B70" s="690"/>
      <c r="C70" s="307"/>
      <c r="D70" s="307"/>
      <c r="E70" s="243"/>
      <c r="F70" s="308"/>
      <c r="G70" s="309"/>
      <c r="H70" s="309"/>
      <c r="I70" s="309"/>
      <c r="J70" s="309"/>
      <c r="K70" s="309"/>
      <c r="L70" s="309"/>
      <c r="M70" s="309"/>
      <c r="N70" s="310"/>
      <c r="O70" s="242"/>
      <c r="P70" s="307"/>
      <c r="Q70" s="243"/>
      <c r="R70" s="695"/>
      <c r="S70" s="696"/>
      <c r="T70" s="455"/>
      <c r="U70" s="456"/>
      <c r="V70" s="434"/>
      <c r="W70" s="417"/>
      <c r="X70" s="436"/>
      <c r="Y70" s="417"/>
      <c r="Z70" s="307"/>
      <c r="AA70" s="243"/>
      <c r="AB70" s="308"/>
      <c r="AC70" s="309"/>
      <c r="AD70" s="309"/>
      <c r="AE70" s="309"/>
      <c r="AF70" s="655"/>
    </row>
    <row r="71" spans="2:32" ht="15" customHeight="1">
      <c r="B71" s="688" t="s">
        <v>42</v>
      </c>
      <c r="C71" s="256"/>
      <c r="D71" s="256"/>
      <c r="E71" s="258"/>
      <c r="F71" s="272"/>
      <c r="G71" s="273"/>
      <c r="H71" s="273"/>
      <c r="I71" s="273"/>
      <c r="J71" s="273"/>
      <c r="K71" s="273"/>
      <c r="L71" s="273"/>
      <c r="M71" s="273"/>
      <c r="N71" s="274"/>
      <c r="O71" s="306"/>
      <c r="P71" s="256"/>
      <c r="Q71" s="258"/>
      <c r="R71" s="691" t="str">
        <f>IF(Z73&lt;&gt;"",IF(X73&lt;&gt;"",IF(Z71&lt;&gt;"",IF(X71&lt;&gt;"",IF(COUNTIF(Z73,""),0,IF(COUNTIF(Z71,""),0,IF(INDEX(List!$B$2:$C$13,MATCH('Application Form'!X73,List!$B$2:$B$13,0),2)=12,IF(INDEX(List!$B$2:$C$13,MATCH('Application Form'!X71,List!$B$2:$B$13,0),2)=1,Z73-Z71+1,IF(INDEX(List!$B$2:$C$13,MATCH('Application Form'!X73,List!$B$2:$B$13,0),2)&gt;=(INDEX(List!$B$2:$C$13,MATCH('Application Form'!X71,List!$B$2:$B$13,0),2)-1),Z73-Z71,Z73-Z71-1)),IF(INDEX(List!$B$2:$C$13,MATCH('Application Form'!X73,List!$B$2:$B$13,0),2)&gt;=(INDEX(List!$B$2:$C$13,MATCH('Application Form'!X71,List!$B$2:$B$13,0),2)-1),Z73-Z71,Z73-Z71-1))))+IF(IF(COUNTIF(INDEX(List!$B$2:$C$13,MATCH('Application Form'!X73,List!$B$2:$B$13,0),2),""),0,IF(COUNTIF(INDEX(List!$B$2:$C$13,MATCH('Application Form'!X71,List!$B$2:$B$13,0),2),""),0,IF(INDEX(List!$B$2:$C$13,MATCH('Application Form'!X73,List!$B$2:$B$13,0),2)=12,IF(INDEX(List!$B$2:$C$13,MATCH('Application Form'!X71,List!$B$2:$B$13,0),2)=1,0,IF(INDEX(List!$B$2:$C$13,MATCH('Application Form'!X73,List!$B$2:$B$13,0),2)&gt;=(INDEX(List!$B$2:$C$13,MATCH('Application Form'!X71,List!$B$2:$B$13,0),2)-1),INDEX(List!$B$2:$C$13,MATCH('Application Form'!X73,List!$B$2:$B$13,0),2)-INDEX(List!$B$2:$C$13,MATCH('Application Form'!X71,List!$B$2:$B$13,0),2)+1,12-INDEX(List!$B$2:$C$13,MATCH('Application Form'!X71,List!$B$2:$B$13,0),2)+INDEX(List!$B$2:$C$13,MATCH('Application Form'!X73,List!$B$2:$B$13,0),2)+1)),IF(INDEX(List!$B$2:$C$13,MATCH('Application Form'!X73,List!$B$2:$B$13,0),2)&gt;=(INDEX(List!$B$2:$C$13,MATCH('Application Form'!X71,List!$B$2:$B$13,0),2)-1),INDEX(List!$B$2:$C$13,MATCH('Application Form'!X73,List!$B$2:$B$13,0),2)-INDEX(List!$B$2:$C$13,MATCH('Application Form'!X71,List!$B$2:$B$13,0),2)+1,12-INDEX(List!$B$2:$C$13,MATCH('Application Form'!X71,List!$B$2:$B$13,0),2)+INDEX(List!$B$2:$C$13,MATCH('Application Form'!X73,List!$B$2:$B$13,0),2)+1))))&gt;5,1,0),""),""),""),"")</f>
        <v/>
      </c>
      <c r="S71" s="692"/>
      <c r="T71" s="697" t="str">
        <f>IF(Z73&lt;&gt;"",IF(X73&lt;&gt;"",IF(Z71&lt;&gt;"",IF(X71&lt;&gt;"",IF(R71=1," year"," years"),""),""),""),"")</f>
        <v/>
      </c>
      <c r="U71" s="698"/>
      <c r="V71" s="413" t="s">
        <v>39</v>
      </c>
      <c r="W71" s="414"/>
      <c r="X71" s="443"/>
      <c r="Y71" s="254" t="s">
        <v>14</v>
      </c>
      <c r="Z71" s="256"/>
      <c r="AA71" s="258"/>
      <c r="AB71" s="272"/>
      <c r="AC71" s="273"/>
      <c r="AD71" s="273"/>
      <c r="AE71" s="273"/>
      <c r="AF71" s="680"/>
    </row>
    <row r="72" spans="2:32" ht="15" customHeight="1">
      <c r="B72" s="689"/>
      <c r="C72" s="437"/>
      <c r="D72" s="437"/>
      <c r="E72" s="241"/>
      <c r="F72" s="308"/>
      <c r="G72" s="309"/>
      <c r="H72" s="309"/>
      <c r="I72" s="309"/>
      <c r="J72" s="309"/>
      <c r="K72" s="309"/>
      <c r="L72" s="309"/>
      <c r="M72" s="309"/>
      <c r="N72" s="310"/>
      <c r="O72" s="240"/>
      <c r="P72" s="437"/>
      <c r="Q72" s="241"/>
      <c r="R72" s="693"/>
      <c r="S72" s="694"/>
      <c r="T72" s="452"/>
      <c r="U72" s="453"/>
      <c r="V72" s="415"/>
      <c r="W72" s="416"/>
      <c r="X72" s="436"/>
      <c r="Y72" s="417"/>
      <c r="Z72" s="307"/>
      <c r="AA72" s="243"/>
      <c r="AB72" s="409"/>
      <c r="AC72" s="405"/>
      <c r="AD72" s="405"/>
      <c r="AE72" s="405"/>
      <c r="AF72" s="681"/>
    </row>
    <row r="73" spans="2:32" ht="15" customHeight="1">
      <c r="B73" s="689"/>
      <c r="C73" s="437"/>
      <c r="D73" s="437"/>
      <c r="E73" s="241"/>
      <c r="F73" s="272"/>
      <c r="G73" s="273"/>
      <c r="H73" s="273"/>
      <c r="I73" s="273"/>
      <c r="J73" s="273"/>
      <c r="K73" s="273"/>
      <c r="L73" s="273"/>
      <c r="M73" s="273"/>
      <c r="N73" s="274"/>
      <c r="O73" s="240"/>
      <c r="P73" s="437"/>
      <c r="Q73" s="241"/>
      <c r="R73" s="693"/>
      <c r="S73" s="694"/>
      <c r="T73" s="452"/>
      <c r="U73" s="453"/>
      <c r="V73" s="663" t="s">
        <v>40</v>
      </c>
      <c r="W73" s="254"/>
      <c r="X73" s="443"/>
      <c r="Y73" s="254" t="s">
        <v>14</v>
      </c>
      <c r="Z73" s="256"/>
      <c r="AA73" s="258"/>
      <c r="AB73" s="409"/>
      <c r="AC73" s="405"/>
      <c r="AD73" s="405"/>
      <c r="AE73" s="405"/>
      <c r="AF73" s="681"/>
    </row>
    <row r="74" spans="2:32" ht="15" customHeight="1">
      <c r="B74" s="690"/>
      <c r="C74" s="307"/>
      <c r="D74" s="307"/>
      <c r="E74" s="243"/>
      <c r="F74" s="308"/>
      <c r="G74" s="309"/>
      <c r="H74" s="309"/>
      <c r="I74" s="309"/>
      <c r="J74" s="309"/>
      <c r="K74" s="309"/>
      <c r="L74" s="309"/>
      <c r="M74" s="309"/>
      <c r="N74" s="310"/>
      <c r="O74" s="242"/>
      <c r="P74" s="307"/>
      <c r="Q74" s="243"/>
      <c r="R74" s="695"/>
      <c r="S74" s="696"/>
      <c r="T74" s="455"/>
      <c r="U74" s="456"/>
      <c r="V74" s="434"/>
      <c r="W74" s="417"/>
      <c r="X74" s="436"/>
      <c r="Y74" s="417"/>
      <c r="Z74" s="307"/>
      <c r="AA74" s="243"/>
      <c r="AB74" s="308"/>
      <c r="AC74" s="309"/>
      <c r="AD74" s="309"/>
      <c r="AE74" s="309"/>
      <c r="AF74" s="655"/>
    </row>
    <row r="75" spans="2:32" ht="15" customHeight="1">
      <c r="B75" s="688" t="s">
        <v>43</v>
      </c>
      <c r="C75" s="256"/>
      <c r="D75" s="256"/>
      <c r="E75" s="258"/>
      <c r="F75" s="272"/>
      <c r="G75" s="273"/>
      <c r="H75" s="273"/>
      <c r="I75" s="273"/>
      <c r="J75" s="273"/>
      <c r="K75" s="273"/>
      <c r="L75" s="273"/>
      <c r="M75" s="273"/>
      <c r="N75" s="274"/>
      <c r="O75" s="306"/>
      <c r="P75" s="256"/>
      <c r="Q75" s="258"/>
      <c r="R75" s="691" t="str">
        <f>IF(Z77&lt;&gt;"",IF(X77&lt;&gt;"",IF(Z75&lt;&gt;"",IF(X75&lt;&gt;"",IF(COUNTIF(Z77,""),0,IF(COUNTIF(Z75,""),0,IF(INDEX(List!$B$2:$C$13,MATCH('Application Form'!X77,List!$B$2:$B$13,0),2)=12,IF(INDEX(List!$B$2:$C$13,MATCH('Application Form'!X75,List!$B$2:$B$13,0),2)=1,Z77-Z75+1,IF(INDEX(List!$B$2:$C$13,MATCH('Application Form'!X77,List!$B$2:$B$13,0),2)&gt;=(INDEX(List!$B$2:$C$13,MATCH('Application Form'!X75,List!$B$2:$B$13,0),2)-1),Z77-Z75,Z77-Z75-1)),IF(INDEX(List!$B$2:$C$13,MATCH('Application Form'!X77,List!$B$2:$B$13,0),2)&gt;=(INDEX(List!$B$2:$C$13,MATCH('Application Form'!X75,List!$B$2:$B$13,0),2)-1),Z77-Z75,Z77-Z75-1))))+IF(IF(COUNTIF(INDEX(List!$B$2:$C$13,MATCH('Application Form'!X77,List!$B$2:$B$13,0),2),""),0,IF(COUNTIF(INDEX(List!$B$2:$C$13,MATCH('Application Form'!X75,List!$B$2:$B$13,0),2),""),0,IF(INDEX(List!$B$2:$C$13,MATCH('Application Form'!X77,List!$B$2:$B$13,0),2)=12,IF(INDEX(List!$B$2:$C$13,MATCH('Application Form'!X75,List!$B$2:$B$13,0),2)=1,0,IF(INDEX(List!$B$2:$C$13,MATCH('Application Form'!X77,List!$B$2:$B$13,0),2)&gt;=(INDEX(List!$B$2:$C$13,MATCH('Application Form'!X75,List!$B$2:$B$13,0),2)-1),INDEX(List!$B$2:$C$13,MATCH('Application Form'!X77,List!$B$2:$B$13,0),2)-INDEX(List!$B$2:$C$13,MATCH('Application Form'!X75,List!$B$2:$B$13,0),2)+1,12-INDEX(List!$B$2:$C$13,MATCH('Application Form'!X75,List!$B$2:$B$13,0),2)+INDEX(List!$B$2:$C$13,MATCH('Application Form'!X77,List!$B$2:$B$13,0),2)+1)),IF(INDEX(List!$B$2:$C$13,MATCH('Application Form'!X77,List!$B$2:$B$13,0),2)&gt;=(INDEX(List!$B$2:$C$13,MATCH('Application Form'!X75,List!$B$2:$B$13,0),2)-1),INDEX(List!$B$2:$C$13,MATCH('Application Form'!X77,List!$B$2:$B$13,0),2)-INDEX(List!$B$2:$C$13,MATCH('Application Form'!X75,List!$B$2:$B$13,0),2)+1,12-INDEX(List!$B$2:$C$13,MATCH('Application Form'!X75,List!$B$2:$B$13,0),2)+INDEX(List!$B$2:$C$13,MATCH('Application Form'!X77,List!$B$2:$B$13,0),2)+1))))&gt;5,1,0),""),""),""),"")</f>
        <v/>
      </c>
      <c r="S75" s="692"/>
      <c r="T75" s="697" t="str">
        <f>IF(Z77&lt;&gt;"",IF(X77&lt;&gt;"",IF(Z75&lt;&gt;"",IF(X75&lt;&gt;"",IF(R75=1," year"," years"),""),""),""),"")</f>
        <v/>
      </c>
      <c r="U75" s="698"/>
      <c r="V75" s="413" t="s">
        <v>39</v>
      </c>
      <c r="W75" s="414"/>
      <c r="X75" s="443"/>
      <c r="Y75" s="254" t="s">
        <v>14</v>
      </c>
      <c r="Z75" s="256"/>
      <c r="AA75" s="258"/>
      <c r="AB75" s="272"/>
      <c r="AC75" s="273"/>
      <c r="AD75" s="273"/>
      <c r="AE75" s="273"/>
      <c r="AF75" s="680"/>
    </row>
    <row r="76" spans="2:32" ht="15" customHeight="1">
      <c r="B76" s="689"/>
      <c r="C76" s="437"/>
      <c r="D76" s="437"/>
      <c r="E76" s="241"/>
      <c r="F76" s="308"/>
      <c r="G76" s="309"/>
      <c r="H76" s="309"/>
      <c r="I76" s="309"/>
      <c r="J76" s="309"/>
      <c r="K76" s="309"/>
      <c r="L76" s="309"/>
      <c r="M76" s="309"/>
      <c r="N76" s="310"/>
      <c r="O76" s="240"/>
      <c r="P76" s="437"/>
      <c r="Q76" s="241"/>
      <c r="R76" s="693"/>
      <c r="S76" s="694"/>
      <c r="T76" s="452"/>
      <c r="U76" s="453"/>
      <c r="V76" s="415"/>
      <c r="W76" s="416"/>
      <c r="X76" s="436"/>
      <c r="Y76" s="417"/>
      <c r="Z76" s="307"/>
      <c r="AA76" s="243"/>
      <c r="AB76" s="409"/>
      <c r="AC76" s="405"/>
      <c r="AD76" s="405"/>
      <c r="AE76" s="405"/>
      <c r="AF76" s="681"/>
    </row>
    <row r="77" spans="2:32" ht="15" customHeight="1">
      <c r="B77" s="689"/>
      <c r="C77" s="437"/>
      <c r="D77" s="437"/>
      <c r="E77" s="241"/>
      <c r="F77" s="272"/>
      <c r="G77" s="273"/>
      <c r="H77" s="273"/>
      <c r="I77" s="273"/>
      <c r="J77" s="273"/>
      <c r="K77" s="273"/>
      <c r="L77" s="273"/>
      <c r="M77" s="273"/>
      <c r="N77" s="274"/>
      <c r="O77" s="240"/>
      <c r="P77" s="437"/>
      <c r="Q77" s="241"/>
      <c r="R77" s="693"/>
      <c r="S77" s="694"/>
      <c r="T77" s="452"/>
      <c r="U77" s="453"/>
      <c r="V77" s="663" t="s">
        <v>40</v>
      </c>
      <c r="W77" s="254"/>
      <c r="X77" s="443"/>
      <c r="Y77" s="254" t="s">
        <v>14</v>
      </c>
      <c r="Z77" s="256"/>
      <c r="AA77" s="258"/>
      <c r="AB77" s="409"/>
      <c r="AC77" s="405"/>
      <c r="AD77" s="405"/>
      <c r="AE77" s="405"/>
      <c r="AF77" s="681"/>
    </row>
    <row r="78" spans="2:32" ht="15" customHeight="1">
      <c r="B78" s="690"/>
      <c r="C78" s="307"/>
      <c r="D78" s="307"/>
      <c r="E78" s="243"/>
      <c r="F78" s="308"/>
      <c r="G78" s="309"/>
      <c r="H78" s="309"/>
      <c r="I78" s="309"/>
      <c r="J78" s="309"/>
      <c r="K78" s="309"/>
      <c r="L78" s="309"/>
      <c r="M78" s="309"/>
      <c r="N78" s="310"/>
      <c r="O78" s="242"/>
      <c r="P78" s="307"/>
      <c r="Q78" s="243"/>
      <c r="R78" s="695"/>
      <c r="S78" s="696"/>
      <c r="T78" s="455"/>
      <c r="U78" s="456"/>
      <c r="V78" s="434"/>
      <c r="W78" s="417"/>
      <c r="X78" s="436"/>
      <c r="Y78" s="417"/>
      <c r="Z78" s="307"/>
      <c r="AA78" s="243"/>
      <c r="AB78" s="308"/>
      <c r="AC78" s="309"/>
      <c r="AD78" s="309"/>
      <c r="AE78" s="309"/>
      <c r="AF78" s="655"/>
    </row>
    <row r="79" spans="2:32" ht="15" customHeight="1">
      <c r="B79" s="688"/>
      <c r="C79" s="256"/>
      <c r="D79" s="256"/>
      <c r="E79" s="258"/>
      <c r="F79" s="306"/>
      <c r="G79" s="256"/>
      <c r="H79" s="256"/>
      <c r="I79" s="256"/>
      <c r="J79" s="256"/>
      <c r="K79" s="256"/>
      <c r="L79" s="256"/>
      <c r="M79" s="256"/>
      <c r="N79" s="258"/>
      <c r="O79" s="306"/>
      <c r="P79" s="256"/>
      <c r="Q79" s="256"/>
      <c r="R79" s="691" t="str">
        <f>IF(Z81&lt;&gt;"",IF(X81&lt;&gt;"",IF(Z79&lt;&gt;"",IF(X79&lt;&gt;"",IF(COUNTIF(Z81,""),0,IF(COUNTIF(Z79,""),0,IF(INDEX(List!$B$2:$C$13,MATCH('Application Form'!X81,List!$B$2:$B$13,0),2)=12,IF(INDEX(List!$B$2:$C$13,MATCH('Application Form'!X79,List!$B$2:$B$13,0),2)=1,Z81-Z79+1,IF(INDEX(List!$B$2:$C$13,MATCH('Application Form'!X81,List!$B$2:$B$13,0),2)&gt;=(INDEX(List!$B$2:$C$13,MATCH('Application Form'!X79,List!$B$2:$B$13,0),2)-1),Z81-Z79,Z81-Z79-1)),IF(INDEX(List!$B$2:$C$13,MATCH('Application Form'!X81,List!$B$2:$B$13,0),2)&gt;=(INDEX(List!$B$2:$C$13,MATCH('Application Form'!X79,List!$B$2:$B$13,0),2)-1),Z81-Z79,Z81-Z79-1))))+IF(IF(COUNTIF(INDEX(List!$B$2:$C$13,MATCH('Application Form'!X81,List!$B$2:$B$13,0),2),""),0,IF(COUNTIF(INDEX(List!$B$2:$C$13,MATCH('Application Form'!X79,List!$B$2:$B$13,0),2),""),0,IF(INDEX(List!$B$2:$C$13,MATCH('Application Form'!X81,List!$B$2:$B$13,0),2)=12,IF(INDEX(List!$B$2:$C$13,MATCH('Application Form'!X79,List!$B$2:$B$13,0),2)=1,0,IF(INDEX(List!$B$2:$C$13,MATCH('Application Form'!X81,List!$B$2:$B$13,0),2)&gt;=(INDEX(List!$B$2:$C$13,MATCH('Application Form'!X79,List!$B$2:$B$13,0),2)-1),INDEX(List!$B$2:$C$13,MATCH('Application Form'!X81,List!$B$2:$B$13,0),2)-INDEX(List!$B$2:$C$13,MATCH('Application Form'!X79,List!$B$2:$B$13,0),2)+1,12-INDEX(List!$B$2:$C$13,MATCH('Application Form'!X79,List!$B$2:$B$13,0),2)+INDEX(List!$B$2:$C$13,MATCH('Application Form'!X81,List!$B$2:$B$13,0),2)+1)),IF(INDEX(List!$B$2:$C$13,MATCH('Application Form'!X81,List!$B$2:$B$13,0),2)&gt;=(INDEX(List!$B$2:$C$13,MATCH('Application Form'!X79,List!$B$2:$B$13,0),2)-1),INDEX(List!$B$2:$C$13,MATCH('Application Form'!X81,List!$B$2:$B$13,0),2)-INDEX(List!$B$2:$C$13,MATCH('Application Form'!X79,List!$B$2:$B$13,0),2)+1,12-INDEX(List!$B$2:$C$13,MATCH('Application Form'!X79,List!$B$2:$B$13,0),2)+INDEX(List!$B$2:$C$13,MATCH('Application Form'!X81,List!$B$2:$B$13,0),2)+1))))&gt;5,1,0),""),""),""),"")</f>
        <v/>
      </c>
      <c r="S79" s="692"/>
      <c r="T79" s="697" t="str">
        <f>IF(Z81&lt;&gt;"",IF(X81&lt;&gt;"",IF(Z79&lt;&gt;"",IF(X79&lt;&gt;"",IF(R79=1," year"," years"),""),""),""),"")</f>
        <v/>
      </c>
      <c r="U79" s="698"/>
      <c r="V79" s="414" t="s">
        <v>39</v>
      </c>
      <c r="W79" s="414"/>
      <c r="X79" s="443"/>
      <c r="Y79" s="254" t="s">
        <v>14</v>
      </c>
      <c r="Z79" s="256"/>
      <c r="AA79" s="258"/>
      <c r="AB79" s="306"/>
      <c r="AC79" s="256"/>
      <c r="AD79" s="256"/>
      <c r="AE79" s="256"/>
      <c r="AF79" s="638"/>
    </row>
    <row r="80" spans="2:32" ht="15" customHeight="1">
      <c r="B80" s="689"/>
      <c r="C80" s="437"/>
      <c r="D80" s="437"/>
      <c r="E80" s="241"/>
      <c r="F80" s="242"/>
      <c r="G80" s="307"/>
      <c r="H80" s="307"/>
      <c r="I80" s="307"/>
      <c r="J80" s="307"/>
      <c r="K80" s="307"/>
      <c r="L80" s="307"/>
      <c r="M80" s="307"/>
      <c r="N80" s="243"/>
      <c r="O80" s="240"/>
      <c r="P80" s="437"/>
      <c r="Q80" s="437"/>
      <c r="R80" s="693"/>
      <c r="S80" s="694"/>
      <c r="T80" s="452"/>
      <c r="U80" s="453"/>
      <c r="V80" s="416"/>
      <c r="W80" s="416"/>
      <c r="X80" s="436"/>
      <c r="Y80" s="417"/>
      <c r="Z80" s="307"/>
      <c r="AA80" s="243"/>
      <c r="AB80" s="240"/>
      <c r="AC80" s="437"/>
      <c r="AD80" s="437"/>
      <c r="AE80" s="437"/>
      <c r="AF80" s="247"/>
    </row>
    <row r="81" spans="2:33" ht="15" customHeight="1">
      <c r="B81" s="689"/>
      <c r="C81" s="437"/>
      <c r="D81" s="437"/>
      <c r="E81" s="241"/>
      <c r="F81" s="306"/>
      <c r="G81" s="256"/>
      <c r="H81" s="256"/>
      <c r="I81" s="256"/>
      <c r="J81" s="256"/>
      <c r="K81" s="256"/>
      <c r="L81" s="256"/>
      <c r="M81" s="256"/>
      <c r="N81" s="258"/>
      <c r="O81" s="240"/>
      <c r="P81" s="437"/>
      <c r="Q81" s="437"/>
      <c r="R81" s="693"/>
      <c r="S81" s="694"/>
      <c r="T81" s="452"/>
      <c r="U81" s="453"/>
      <c r="V81" s="254" t="s">
        <v>40</v>
      </c>
      <c r="W81" s="254"/>
      <c r="X81" s="443"/>
      <c r="Y81" s="254" t="s">
        <v>14</v>
      </c>
      <c r="Z81" s="256"/>
      <c r="AA81" s="258"/>
      <c r="AB81" s="240"/>
      <c r="AC81" s="437"/>
      <c r="AD81" s="437"/>
      <c r="AE81" s="437"/>
      <c r="AF81" s="247"/>
    </row>
    <row r="82" spans="2:33" ht="15" customHeight="1">
      <c r="B82" s="690"/>
      <c r="C82" s="307"/>
      <c r="D82" s="307"/>
      <c r="E82" s="243"/>
      <c r="F82" s="242"/>
      <c r="G82" s="307"/>
      <c r="H82" s="307"/>
      <c r="I82" s="307"/>
      <c r="J82" s="307"/>
      <c r="K82" s="307"/>
      <c r="L82" s="307"/>
      <c r="M82" s="307"/>
      <c r="N82" s="243"/>
      <c r="O82" s="242"/>
      <c r="P82" s="307"/>
      <c r="Q82" s="307"/>
      <c r="R82" s="695"/>
      <c r="S82" s="696"/>
      <c r="T82" s="455"/>
      <c r="U82" s="456"/>
      <c r="V82" s="417"/>
      <c r="W82" s="417"/>
      <c r="X82" s="436"/>
      <c r="Y82" s="417"/>
      <c r="Z82" s="307"/>
      <c r="AA82" s="243"/>
      <c r="AB82" s="242"/>
      <c r="AC82" s="307"/>
      <c r="AD82" s="307"/>
      <c r="AE82" s="307"/>
      <c r="AF82" s="790"/>
    </row>
    <row r="83" spans="2:33" ht="15" customHeight="1">
      <c r="B83" s="688"/>
      <c r="C83" s="256"/>
      <c r="D83" s="256"/>
      <c r="E83" s="258"/>
      <c r="F83" s="306"/>
      <c r="G83" s="256"/>
      <c r="H83" s="256"/>
      <c r="I83" s="256"/>
      <c r="J83" s="256"/>
      <c r="K83" s="256"/>
      <c r="L83" s="256"/>
      <c r="M83" s="256"/>
      <c r="N83" s="258"/>
      <c r="O83" s="306"/>
      <c r="P83" s="256"/>
      <c r="Q83" s="256"/>
      <c r="R83" s="691" t="str">
        <f>IF(Z85&lt;&gt;"",IF(X85&lt;&gt;"",IF(Z83&lt;&gt;"",IF(X83&lt;&gt;"",IF(COUNTIF(Z85,""),0,IF(COUNTIF(Z83,""),0,IF(INDEX(List!$B$2:$C$13,MATCH('Application Form'!X85,List!$B$2:$B$13,0),2)=12,IF(INDEX(List!$B$2:$C$13,MATCH('Application Form'!X83,List!$B$2:$B$13,0),2)=1,Z85-Z83+1,IF(INDEX(List!$B$2:$C$13,MATCH('Application Form'!X85,List!$B$2:$B$13,0),2)&gt;=(INDEX(List!$B$2:$C$13,MATCH('Application Form'!X83,List!$B$2:$B$13,0),2)-1),Z85-Z83,Z85-Z83-1)),IF(INDEX(List!$B$2:$C$13,MATCH('Application Form'!X85,List!$B$2:$B$13,0),2)&gt;=(INDEX(List!$B$2:$C$13,MATCH('Application Form'!X83,List!$B$2:$B$13,0),2)-1),Z85-Z83,Z85-Z83-1))))+IF(IF(COUNTIF(INDEX(List!$B$2:$C$13,MATCH('Application Form'!X85,List!$B$2:$B$13,0),2),""),0,IF(COUNTIF(INDEX(List!$B$2:$C$13,MATCH('Application Form'!X83,List!$B$2:$B$13,0),2),""),0,IF(INDEX(List!$B$2:$C$13,MATCH('Application Form'!X85,List!$B$2:$B$13,0),2)=12,IF(INDEX(List!$B$2:$C$13,MATCH('Application Form'!X83,List!$B$2:$B$13,0),2)=1,0,IF(INDEX(List!$B$2:$C$13,MATCH('Application Form'!X85,List!$B$2:$B$13,0),2)&gt;=(INDEX(List!$B$2:$C$13,MATCH('Application Form'!X83,List!$B$2:$B$13,0),2)-1),INDEX(List!$B$2:$C$13,MATCH('Application Form'!X85,List!$B$2:$B$13,0),2)-INDEX(List!$B$2:$C$13,MATCH('Application Form'!X83,List!$B$2:$B$13,0),2)+1,12-INDEX(List!$B$2:$C$13,MATCH('Application Form'!X83,List!$B$2:$B$13,0),2)+INDEX(List!$B$2:$C$13,MATCH('Application Form'!X85,List!$B$2:$B$13,0),2)+1)),IF(INDEX(List!$B$2:$C$13,MATCH('Application Form'!X85,List!$B$2:$B$13,0),2)&gt;=(INDEX(List!$B$2:$C$13,MATCH('Application Form'!X83,List!$B$2:$B$13,0),2)-1),INDEX(List!$B$2:$C$13,MATCH('Application Form'!X85,List!$B$2:$B$13,0),2)-INDEX(List!$B$2:$C$13,MATCH('Application Form'!X83,List!$B$2:$B$13,0),2)+1,12-INDEX(List!$B$2:$C$13,MATCH('Application Form'!X83,List!$B$2:$B$13,0),2)+INDEX(List!$B$2:$C$13,MATCH('Application Form'!X85,List!$B$2:$B$13,0),2)+1))))&gt;5,1,0),""),""),""),"")</f>
        <v/>
      </c>
      <c r="S83" s="692"/>
      <c r="T83" s="697" t="str">
        <f>IF(Z85&lt;&gt;"",IF(X85&lt;&gt;"",IF(Z83&lt;&gt;"",IF(X83&lt;&gt;"",IF(R83=1," year"," years"),""),""),""),"")</f>
        <v/>
      </c>
      <c r="U83" s="698"/>
      <c r="V83" s="414" t="s">
        <v>39</v>
      </c>
      <c r="W83" s="414"/>
      <c r="X83" s="443"/>
      <c r="Y83" s="254" t="s">
        <v>14</v>
      </c>
      <c r="Z83" s="256"/>
      <c r="AA83" s="258"/>
      <c r="AB83" s="306"/>
      <c r="AC83" s="256"/>
      <c r="AD83" s="256"/>
      <c r="AE83" s="256"/>
      <c r="AF83" s="638"/>
    </row>
    <row r="84" spans="2:33" ht="15" customHeight="1">
      <c r="B84" s="689"/>
      <c r="C84" s="437"/>
      <c r="D84" s="437"/>
      <c r="E84" s="241"/>
      <c r="F84" s="242"/>
      <c r="G84" s="307"/>
      <c r="H84" s="307"/>
      <c r="I84" s="307"/>
      <c r="J84" s="307"/>
      <c r="K84" s="307"/>
      <c r="L84" s="307"/>
      <c r="M84" s="307"/>
      <c r="N84" s="243"/>
      <c r="O84" s="240"/>
      <c r="P84" s="437"/>
      <c r="Q84" s="437"/>
      <c r="R84" s="693"/>
      <c r="S84" s="694"/>
      <c r="T84" s="452"/>
      <c r="U84" s="453"/>
      <c r="V84" s="416"/>
      <c r="W84" s="416"/>
      <c r="X84" s="436"/>
      <c r="Y84" s="417"/>
      <c r="Z84" s="307"/>
      <c r="AA84" s="243"/>
      <c r="AB84" s="240"/>
      <c r="AC84" s="437"/>
      <c r="AD84" s="437"/>
      <c r="AE84" s="437"/>
      <c r="AF84" s="247"/>
    </row>
    <row r="85" spans="2:33" ht="15" customHeight="1">
      <c r="B85" s="689"/>
      <c r="C85" s="437"/>
      <c r="D85" s="437"/>
      <c r="E85" s="241"/>
      <c r="F85" s="306"/>
      <c r="G85" s="256"/>
      <c r="H85" s="256"/>
      <c r="I85" s="256"/>
      <c r="J85" s="256"/>
      <c r="K85" s="256"/>
      <c r="L85" s="256"/>
      <c r="M85" s="256"/>
      <c r="N85" s="258"/>
      <c r="O85" s="240"/>
      <c r="P85" s="437"/>
      <c r="Q85" s="437"/>
      <c r="R85" s="693"/>
      <c r="S85" s="694"/>
      <c r="T85" s="452"/>
      <c r="U85" s="453"/>
      <c r="V85" s="254" t="s">
        <v>40</v>
      </c>
      <c r="W85" s="254"/>
      <c r="X85" s="443"/>
      <c r="Y85" s="254" t="s">
        <v>14</v>
      </c>
      <c r="Z85" s="256"/>
      <c r="AA85" s="258"/>
      <c r="AB85" s="240"/>
      <c r="AC85" s="437"/>
      <c r="AD85" s="437"/>
      <c r="AE85" s="437"/>
      <c r="AF85" s="247"/>
    </row>
    <row r="86" spans="2:33" ht="15" customHeight="1">
      <c r="B86" s="690"/>
      <c r="C86" s="307"/>
      <c r="D86" s="307"/>
      <c r="E86" s="243"/>
      <c r="F86" s="242"/>
      <c r="G86" s="307"/>
      <c r="H86" s="307"/>
      <c r="I86" s="307"/>
      <c r="J86" s="307"/>
      <c r="K86" s="307"/>
      <c r="L86" s="307"/>
      <c r="M86" s="307"/>
      <c r="N86" s="243"/>
      <c r="O86" s="242"/>
      <c r="P86" s="307"/>
      <c r="Q86" s="307"/>
      <c r="R86" s="695"/>
      <c r="S86" s="696"/>
      <c r="T86" s="455"/>
      <c r="U86" s="456"/>
      <c r="V86" s="417"/>
      <c r="W86" s="417"/>
      <c r="X86" s="436"/>
      <c r="Y86" s="417"/>
      <c r="Z86" s="307"/>
      <c r="AA86" s="243"/>
      <c r="AB86" s="242"/>
      <c r="AC86" s="307"/>
      <c r="AD86" s="307"/>
      <c r="AE86" s="307"/>
      <c r="AF86" s="790"/>
    </row>
    <row r="87" spans="2:33" ht="15" customHeight="1">
      <c r="B87" s="688"/>
      <c r="C87" s="256"/>
      <c r="D87" s="256"/>
      <c r="E87" s="258"/>
      <c r="F87" s="306"/>
      <c r="G87" s="256"/>
      <c r="H87" s="256"/>
      <c r="I87" s="256"/>
      <c r="J87" s="256"/>
      <c r="K87" s="256"/>
      <c r="L87" s="256"/>
      <c r="M87" s="256"/>
      <c r="N87" s="258"/>
      <c r="O87" s="306"/>
      <c r="P87" s="256"/>
      <c r="Q87" s="256"/>
      <c r="R87" s="691" t="str">
        <f>IF(Z89&lt;&gt;"",IF(X89&lt;&gt;"",IF(Z87&lt;&gt;"",IF(X87&lt;&gt;"",IF(COUNTIF(Z89,""),0,IF(COUNTIF(Z87,""),0,IF(INDEX(List!$B$2:$C$13,MATCH('Application Form'!X89,List!$B$2:$B$13,0),2)=12,IF(INDEX(List!$B$2:$C$13,MATCH('Application Form'!X87,List!$B$2:$B$13,0),2)=1,Z89-Z87+1,IF(INDEX(List!$B$2:$C$13,MATCH('Application Form'!X89,List!$B$2:$B$13,0),2)&gt;=(INDEX(List!$B$2:$C$13,MATCH('Application Form'!X87,List!$B$2:$B$13,0),2)-1),Z89-Z87,Z89-Z87-1)),IF(INDEX(List!$B$2:$C$13,MATCH('Application Form'!X89,List!$B$2:$B$13,0),2)&gt;=(INDEX(List!$B$2:$C$13,MATCH('Application Form'!X87,List!$B$2:$B$13,0),2)-1),Z89-Z87,Z89-Z87-1))))+IF(IF(COUNTIF(INDEX(List!$B$2:$C$13,MATCH('Application Form'!X89,List!$B$2:$B$13,0),2),""),0,IF(COUNTIF(INDEX(List!$B$2:$C$13,MATCH('Application Form'!X87,List!$B$2:$B$13,0),2),""),0,IF(INDEX(List!$B$2:$C$13,MATCH('Application Form'!X89,List!$B$2:$B$13,0),2)=12,IF(INDEX(List!$B$2:$C$13,MATCH('Application Form'!X87,List!$B$2:$B$13,0),2)=1,0,IF(INDEX(List!$B$2:$C$13,MATCH('Application Form'!X89,List!$B$2:$B$13,0),2)&gt;=(INDEX(List!$B$2:$C$13,MATCH('Application Form'!X87,List!$B$2:$B$13,0),2)-1),INDEX(List!$B$2:$C$13,MATCH('Application Form'!X89,List!$B$2:$B$13,0),2)-INDEX(List!$B$2:$C$13,MATCH('Application Form'!X87,List!$B$2:$B$13,0),2)+1,12-INDEX(List!$B$2:$C$13,MATCH('Application Form'!X87,List!$B$2:$B$13,0),2)+INDEX(List!$B$2:$C$13,MATCH('Application Form'!X89,List!$B$2:$B$13,0),2)+1)),IF(INDEX(List!$B$2:$C$13,MATCH('Application Form'!X89,List!$B$2:$B$13,0),2)&gt;=(INDEX(List!$B$2:$C$13,MATCH('Application Form'!X87,List!$B$2:$B$13,0),2)-1),INDEX(List!$B$2:$C$13,MATCH('Application Form'!X89,List!$B$2:$B$13,0),2)-INDEX(List!$B$2:$C$13,MATCH('Application Form'!X87,List!$B$2:$B$13,0),2)+1,12-INDEX(List!$B$2:$C$13,MATCH('Application Form'!X87,List!$B$2:$B$13,0),2)+INDEX(List!$B$2:$C$13,MATCH('Application Form'!X89,List!$B$2:$B$13,0),2)+1))))&gt;5,1,0),""),""),""),"")</f>
        <v/>
      </c>
      <c r="S87" s="692"/>
      <c r="T87" s="697" t="str">
        <f>IF(Z89&lt;&gt;"",IF(X89&lt;&gt;"",IF(Z87&lt;&gt;"",IF(X87&lt;&gt;"",IF(R87=1," year"," years"),""),""),""),"")</f>
        <v/>
      </c>
      <c r="U87" s="698"/>
      <c r="V87" s="414" t="s">
        <v>39</v>
      </c>
      <c r="W87" s="414"/>
      <c r="X87" s="443"/>
      <c r="Y87" s="254" t="s">
        <v>14</v>
      </c>
      <c r="Z87" s="256"/>
      <c r="AA87" s="258"/>
      <c r="AB87" s="306"/>
      <c r="AC87" s="256"/>
      <c r="AD87" s="256"/>
      <c r="AE87" s="256"/>
      <c r="AF87" s="638"/>
    </row>
    <row r="88" spans="2:33" ht="15" customHeight="1">
      <c r="B88" s="689"/>
      <c r="C88" s="437"/>
      <c r="D88" s="437"/>
      <c r="E88" s="241"/>
      <c r="F88" s="242"/>
      <c r="G88" s="307"/>
      <c r="H88" s="307"/>
      <c r="I88" s="307"/>
      <c r="J88" s="307"/>
      <c r="K88" s="307"/>
      <c r="L88" s="307"/>
      <c r="M88" s="307"/>
      <c r="N88" s="243"/>
      <c r="O88" s="240"/>
      <c r="P88" s="437"/>
      <c r="Q88" s="437"/>
      <c r="R88" s="693"/>
      <c r="S88" s="694"/>
      <c r="T88" s="452"/>
      <c r="U88" s="453"/>
      <c r="V88" s="416"/>
      <c r="W88" s="416"/>
      <c r="X88" s="436"/>
      <c r="Y88" s="417"/>
      <c r="Z88" s="307"/>
      <c r="AA88" s="243"/>
      <c r="AB88" s="240"/>
      <c r="AC88" s="437"/>
      <c r="AD88" s="437"/>
      <c r="AE88" s="437"/>
      <c r="AF88" s="247"/>
    </row>
    <row r="89" spans="2:33" ht="15" customHeight="1">
      <c r="B89" s="689"/>
      <c r="C89" s="437"/>
      <c r="D89" s="437"/>
      <c r="E89" s="241"/>
      <c r="F89" s="306"/>
      <c r="G89" s="256"/>
      <c r="H89" s="256"/>
      <c r="I89" s="256"/>
      <c r="J89" s="256"/>
      <c r="K89" s="256"/>
      <c r="L89" s="256"/>
      <c r="M89" s="256"/>
      <c r="N89" s="258"/>
      <c r="O89" s="240"/>
      <c r="P89" s="437"/>
      <c r="Q89" s="437"/>
      <c r="R89" s="693"/>
      <c r="S89" s="694"/>
      <c r="T89" s="452"/>
      <c r="U89" s="453"/>
      <c r="V89" s="254" t="s">
        <v>40</v>
      </c>
      <c r="W89" s="254"/>
      <c r="X89" s="443"/>
      <c r="Y89" s="254" t="s">
        <v>14</v>
      </c>
      <c r="Z89" s="256"/>
      <c r="AA89" s="258"/>
      <c r="AB89" s="240"/>
      <c r="AC89" s="437"/>
      <c r="AD89" s="437"/>
      <c r="AE89" s="437"/>
      <c r="AF89" s="247"/>
    </row>
    <row r="90" spans="2:33" ht="15" customHeight="1" thickBot="1">
      <c r="B90" s="795"/>
      <c r="C90" s="257"/>
      <c r="D90" s="257"/>
      <c r="E90" s="259"/>
      <c r="F90" s="444"/>
      <c r="G90" s="257"/>
      <c r="H90" s="257"/>
      <c r="I90" s="257"/>
      <c r="J90" s="257"/>
      <c r="K90" s="257"/>
      <c r="L90" s="257"/>
      <c r="M90" s="257"/>
      <c r="N90" s="259"/>
      <c r="O90" s="444"/>
      <c r="P90" s="257"/>
      <c r="Q90" s="257"/>
      <c r="R90" s="695"/>
      <c r="S90" s="696"/>
      <c r="T90" s="455"/>
      <c r="U90" s="456"/>
      <c r="V90" s="255"/>
      <c r="W90" s="255"/>
      <c r="X90" s="442"/>
      <c r="Y90" s="255"/>
      <c r="Z90" s="257"/>
      <c r="AA90" s="259"/>
      <c r="AB90" s="444"/>
      <c r="AC90" s="257"/>
      <c r="AD90" s="257"/>
      <c r="AE90" s="257"/>
      <c r="AF90" s="639"/>
    </row>
    <row r="91" spans="2:33" ht="15" customHeight="1" thickBot="1">
      <c r="B91" s="791" t="s">
        <v>44</v>
      </c>
      <c r="C91" s="792"/>
      <c r="D91" s="792"/>
      <c r="E91" s="792"/>
      <c r="F91" s="792"/>
      <c r="G91" s="792"/>
      <c r="H91" s="792"/>
      <c r="I91" s="792"/>
      <c r="J91" s="792"/>
      <c r="K91" s="792"/>
      <c r="L91" s="792"/>
      <c r="M91" s="792"/>
      <c r="N91" s="792"/>
      <c r="O91" s="792"/>
      <c r="P91" s="792"/>
      <c r="Q91" s="792"/>
      <c r="R91" s="793">
        <f>SUM(R63:S90)</f>
        <v>0</v>
      </c>
      <c r="S91" s="793"/>
      <c r="T91" s="793"/>
      <c r="U91" s="793"/>
      <c r="V91" s="792" t="str">
        <f>IF(R91=1,"year of schooling","years of schooling")</f>
        <v>years of schooling</v>
      </c>
      <c r="W91" s="792"/>
      <c r="X91" s="792"/>
      <c r="Y91" s="792"/>
      <c r="Z91" s="792"/>
      <c r="AA91" s="792"/>
      <c r="AB91" s="792"/>
      <c r="AC91" s="792"/>
      <c r="AD91" s="792"/>
      <c r="AE91" s="792"/>
      <c r="AF91" s="794"/>
    </row>
    <row r="92" spans="2:33" ht="15" customHeight="1">
      <c r="L92" s="25"/>
      <c r="M92" s="25"/>
      <c r="N92" s="25"/>
      <c r="O92" s="25"/>
      <c r="P92" s="25"/>
      <c r="Q92" s="25"/>
      <c r="R92" s="25"/>
      <c r="S92" s="25"/>
      <c r="T92" s="25"/>
      <c r="U92" s="25"/>
      <c r="V92" s="25"/>
      <c r="W92" s="25"/>
      <c r="X92" s="25"/>
      <c r="Y92" s="25"/>
      <c r="Z92" s="25"/>
      <c r="AA92" s="25"/>
      <c r="AB92" s="25"/>
      <c r="AC92" s="16"/>
      <c r="AD92" s="16"/>
      <c r="AE92" s="16"/>
      <c r="AF92" s="16"/>
      <c r="AG92" s="16"/>
    </row>
    <row r="93" spans="2:33" ht="15" customHeight="1" thickBot="1">
      <c r="B93" s="682" t="s">
        <v>45</v>
      </c>
      <c r="C93" s="682"/>
      <c r="D93" s="682"/>
      <c r="E93" s="682"/>
      <c r="F93" s="682"/>
      <c r="G93" s="682"/>
      <c r="H93" s="682"/>
      <c r="I93" s="682"/>
      <c r="J93" s="682"/>
      <c r="K93" s="682"/>
      <c r="L93" s="682"/>
      <c r="M93" s="682"/>
      <c r="N93" s="682"/>
      <c r="O93" s="682"/>
      <c r="P93" s="682"/>
      <c r="Q93" s="682"/>
      <c r="R93" s="682"/>
      <c r="S93" s="682"/>
      <c r="T93" s="682"/>
      <c r="U93" s="682"/>
      <c r="V93" s="682"/>
      <c r="W93" s="682"/>
      <c r="X93" s="682"/>
      <c r="Y93" s="682"/>
      <c r="Z93" s="682"/>
      <c r="AA93" s="682"/>
      <c r="AB93" s="682"/>
      <c r="AC93" s="682"/>
      <c r="AD93" s="682"/>
      <c r="AE93" s="682"/>
      <c r="AF93" s="682"/>
      <c r="AG93" s="682"/>
    </row>
    <row r="94" spans="2:33" ht="15" customHeight="1">
      <c r="B94" s="683" t="s">
        <v>46</v>
      </c>
      <c r="C94" s="683"/>
      <c r="D94" s="683"/>
      <c r="E94" s="683"/>
      <c r="F94" s="401"/>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654"/>
    </row>
    <row r="95" spans="2:33" ht="15" customHeight="1">
      <c r="B95" s="684"/>
      <c r="C95" s="684"/>
      <c r="D95" s="684"/>
      <c r="E95" s="684"/>
      <c r="F95" s="404"/>
      <c r="G95" s="405"/>
      <c r="H95" s="405"/>
      <c r="I95" s="405"/>
      <c r="J95" s="405"/>
      <c r="K95" s="405"/>
      <c r="L95" s="405"/>
      <c r="M95" s="405"/>
      <c r="N95" s="405"/>
      <c r="O95" s="405"/>
      <c r="P95" s="405"/>
      <c r="Q95" s="405"/>
      <c r="R95" s="405"/>
      <c r="S95" s="405"/>
      <c r="T95" s="405"/>
      <c r="U95" s="405"/>
      <c r="V95" s="405"/>
      <c r="W95" s="405"/>
      <c r="X95" s="405"/>
      <c r="Y95" s="405"/>
      <c r="Z95" s="405"/>
      <c r="AA95" s="405"/>
      <c r="AB95" s="405"/>
      <c r="AC95" s="405"/>
      <c r="AD95" s="405"/>
      <c r="AE95" s="405"/>
      <c r="AF95" s="405"/>
      <c r="AG95" s="681"/>
    </row>
    <row r="96" spans="2:33" ht="15" customHeight="1" thickBot="1">
      <c r="B96" s="685"/>
      <c r="C96" s="685"/>
      <c r="D96" s="685"/>
      <c r="E96" s="685"/>
      <c r="F96" s="686"/>
      <c r="G96" s="276"/>
      <c r="H96" s="276"/>
      <c r="I96" s="276"/>
      <c r="J96" s="276"/>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687"/>
    </row>
    <row r="97" spans="1:33" ht="15" customHeight="1">
      <c r="S97" s="34"/>
      <c r="T97" s="34"/>
      <c r="U97" s="34"/>
      <c r="V97" s="34"/>
      <c r="W97" s="34"/>
      <c r="X97" s="34"/>
      <c r="Y97" s="34"/>
      <c r="Z97" s="34"/>
      <c r="AA97" s="34"/>
      <c r="AB97" s="34"/>
      <c r="AC97" s="34"/>
      <c r="AD97" s="34"/>
      <c r="AE97" s="34"/>
      <c r="AF97" s="34"/>
      <c r="AG97" s="34"/>
    </row>
    <row r="98" spans="1:33" ht="15" customHeight="1" thickBot="1">
      <c r="A98" s="1" t="s">
        <v>47</v>
      </c>
      <c r="B98" s="1" t="s">
        <v>48</v>
      </c>
      <c r="C98" s="8"/>
      <c r="D98" s="8"/>
      <c r="E98" s="29"/>
      <c r="F98" s="8"/>
      <c r="G98" s="8"/>
      <c r="H98" s="8"/>
      <c r="I98" s="8"/>
      <c r="J98" s="8"/>
      <c r="K98" s="8"/>
      <c r="L98" s="8"/>
      <c r="M98" s="8"/>
      <c r="N98" s="8"/>
      <c r="O98" s="8"/>
      <c r="P98" s="8"/>
      <c r="Q98" s="8"/>
      <c r="R98" s="8"/>
      <c r="S98" s="13"/>
      <c r="T98" s="13"/>
      <c r="U98" s="13"/>
      <c r="V98" s="13"/>
      <c r="W98" s="13"/>
      <c r="X98" s="13"/>
      <c r="Y98" s="13"/>
      <c r="Z98" s="13"/>
      <c r="AA98" s="13"/>
      <c r="AB98" s="13"/>
      <c r="AC98" s="13"/>
      <c r="AD98" s="13"/>
      <c r="AE98" s="13"/>
      <c r="AF98" s="13"/>
      <c r="AG98" s="13"/>
    </row>
    <row r="99" spans="1:33" ht="15" customHeight="1">
      <c r="A99" s="8"/>
      <c r="B99" s="657" t="s">
        <v>49</v>
      </c>
      <c r="C99" s="622"/>
      <c r="D99" s="622"/>
      <c r="E99" s="622"/>
      <c r="F99" s="659" t="s">
        <v>50</v>
      </c>
      <c r="G99" s="659"/>
      <c r="H99" s="659"/>
      <c r="I99" s="659"/>
      <c r="J99" s="659"/>
      <c r="K99" s="659"/>
      <c r="L99" s="617"/>
      <c r="M99" s="617"/>
      <c r="N99" s="617"/>
      <c r="O99" s="661"/>
      <c r="P99" s="8"/>
      <c r="Q99" s="393" t="s">
        <v>51</v>
      </c>
      <c r="R99" s="393"/>
      <c r="S99" s="393"/>
      <c r="T99" s="393"/>
      <c r="U99" s="393"/>
      <c r="V99" s="393"/>
      <c r="W99" s="393"/>
      <c r="X99" s="393"/>
      <c r="Y99" s="393"/>
      <c r="Z99" s="393"/>
      <c r="AA99" s="393"/>
      <c r="AB99" s="393"/>
      <c r="AC99" s="393"/>
      <c r="AD99" s="393"/>
      <c r="AE99" s="393"/>
      <c r="AF99" s="393"/>
      <c r="AG99" s="393"/>
    </row>
    <row r="100" spans="1:33" ht="15" customHeight="1">
      <c r="A100" s="8"/>
      <c r="B100" s="270"/>
      <c r="C100" s="260"/>
      <c r="D100" s="260"/>
      <c r="E100" s="260"/>
      <c r="F100" s="660"/>
      <c r="G100" s="660"/>
      <c r="H100" s="660"/>
      <c r="I100" s="660"/>
      <c r="J100" s="660"/>
      <c r="K100" s="660"/>
      <c r="L100" s="619"/>
      <c r="M100" s="619"/>
      <c r="N100" s="619"/>
      <c r="O100" s="662"/>
      <c r="P100" s="8"/>
      <c r="Q100" s="393"/>
      <c r="R100" s="393"/>
      <c r="S100" s="393"/>
      <c r="T100" s="393"/>
      <c r="U100" s="393"/>
      <c r="V100" s="393"/>
      <c r="W100" s="393"/>
      <c r="X100" s="393"/>
      <c r="Y100" s="393"/>
      <c r="Z100" s="393"/>
      <c r="AA100" s="393"/>
      <c r="AB100" s="393"/>
      <c r="AC100" s="393"/>
      <c r="AD100" s="393"/>
      <c r="AE100" s="393"/>
      <c r="AF100" s="393"/>
      <c r="AG100" s="393"/>
    </row>
    <row r="101" spans="1:33" ht="15" customHeight="1">
      <c r="A101" s="8"/>
      <c r="B101" s="270"/>
      <c r="C101" s="260"/>
      <c r="D101" s="260"/>
      <c r="E101" s="260"/>
      <c r="F101" s="660" t="s">
        <v>52</v>
      </c>
      <c r="G101" s="660"/>
      <c r="H101" s="660"/>
      <c r="I101" s="660"/>
      <c r="J101" s="660"/>
      <c r="K101" s="660"/>
      <c r="L101" s="619"/>
      <c r="M101" s="619"/>
      <c r="N101" s="619"/>
      <c r="O101" s="662"/>
      <c r="P101" s="8"/>
      <c r="Q101" s="393"/>
      <c r="R101" s="393"/>
      <c r="S101" s="393"/>
      <c r="T101" s="393"/>
      <c r="U101" s="393"/>
      <c r="V101" s="393"/>
      <c r="W101" s="393"/>
      <c r="X101" s="393"/>
      <c r="Y101" s="393"/>
      <c r="Z101" s="393"/>
      <c r="AA101" s="393"/>
      <c r="AB101" s="393"/>
      <c r="AC101" s="393"/>
      <c r="AD101" s="393"/>
      <c r="AE101" s="393"/>
      <c r="AF101" s="393"/>
      <c r="AG101" s="393"/>
    </row>
    <row r="102" spans="1:33" ht="15" customHeight="1">
      <c r="A102" s="8"/>
      <c r="B102" s="270"/>
      <c r="C102" s="260"/>
      <c r="D102" s="260"/>
      <c r="E102" s="260"/>
      <c r="F102" s="660"/>
      <c r="G102" s="660"/>
      <c r="H102" s="660"/>
      <c r="I102" s="660"/>
      <c r="J102" s="660"/>
      <c r="K102" s="660"/>
      <c r="L102" s="619"/>
      <c r="M102" s="619"/>
      <c r="N102" s="619"/>
      <c r="O102" s="662"/>
      <c r="P102" s="8"/>
      <c r="Q102" s="393"/>
      <c r="R102" s="393"/>
      <c r="S102" s="393"/>
      <c r="T102" s="393"/>
      <c r="U102" s="393"/>
      <c r="V102" s="393"/>
      <c r="W102" s="393"/>
      <c r="X102" s="393"/>
      <c r="Y102" s="393"/>
      <c r="Z102" s="393"/>
      <c r="AA102" s="393"/>
      <c r="AB102" s="393"/>
      <c r="AC102" s="393"/>
      <c r="AD102" s="393"/>
      <c r="AE102" s="393"/>
      <c r="AF102" s="393"/>
      <c r="AG102" s="393"/>
    </row>
    <row r="103" spans="1:33" ht="15" customHeight="1">
      <c r="A103" s="8"/>
      <c r="B103" s="270"/>
      <c r="C103" s="260"/>
      <c r="D103" s="260"/>
      <c r="E103" s="260"/>
      <c r="F103" s="660" t="s">
        <v>53</v>
      </c>
      <c r="G103" s="660"/>
      <c r="H103" s="660"/>
      <c r="I103" s="660"/>
      <c r="J103" s="660"/>
      <c r="K103" s="660"/>
      <c r="L103" s="619"/>
      <c r="M103" s="619"/>
      <c r="N103" s="619"/>
      <c r="O103" s="662"/>
      <c r="P103" s="8"/>
      <c r="Q103" s="393"/>
      <c r="R103" s="393"/>
      <c r="S103" s="393"/>
      <c r="T103" s="393"/>
      <c r="U103" s="393"/>
      <c r="V103" s="393"/>
      <c r="W103" s="393"/>
      <c r="X103" s="393"/>
      <c r="Y103" s="393"/>
      <c r="Z103" s="393"/>
      <c r="AA103" s="393"/>
      <c r="AB103" s="393"/>
      <c r="AC103" s="393"/>
      <c r="AD103" s="393"/>
      <c r="AE103" s="393"/>
      <c r="AF103" s="393"/>
      <c r="AG103" s="393"/>
    </row>
    <row r="104" spans="1:33" ht="15" customHeight="1">
      <c r="A104" s="8"/>
      <c r="B104" s="270"/>
      <c r="C104" s="260"/>
      <c r="D104" s="260"/>
      <c r="E104" s="260"/>
      <c r="F104" s="660"/>
      <c r="G104" s="660"/>
      <c r="H104" s="660"/>
      <c r="I104" s="660"/>
      <c r="J104" s="660"/>
      <c r="K104" s="660"/>
      <c r="L104" s="619"/>
      <c r="M104" s="619"/>
      <c r="N104" s="619"/>
      <c r="O104" s="662"/>
      <c r="P104" s="8"/>
      <c r="Q104" s="393"/>
      <c r="R104" s="393"/>
      <c r="S104" s="393"/>
      <c r="T104" s="393"/>
      <c r="U104" s="393"/>
      <c r="V104" s="393"/>
      <c r="W104" s="393"/>
      <c r="X104" s="393"/>
      <c r="Y104" s="393"/>
      <c r="Z104" s="393"/>
      <c r="AA104" s="393"/>
      <c r="AB104" s="393"/>
      <c r="AC104" s="393"/>
      <c r="AD104" s="393"/>
      <c r="AE104" s="393"/>
      <c r="AF104" s="393"/>
      <c r="AG104" s="393"/>
    </row>
    <row r="105" spans="1:33" ht="15" customHeight="1">
      <c r="A105" s="8"/>
      <c r="B105" s="270"/>
      <c r="C105" s="260"/>
      <c r="D105" s="260"/>
      <c r="E105" s="260"/>
      <c r="F105" s="660" t="s">
        <v>54</v>
      </c>
      <c r="G105" s="660"/>
      <c r="H105" s="660"/>
      <c r="I105" s="660"/>
      <c r="J105" s="660"/>
      <c r="K105" s="660"/>
      <c r="L105" s="619"/>
      <c r="M105" s="619"/>
      <c r="N105" s="619"/>
      <c r="O105" s="662"/>
      <c r="P105" s="8"/>
      <c r="Q105" s="393"/>
      <c r="R105" s="393"/>
      <c r="S105" s="393"/>
      <c r="T105" s="393"/>
      <c r="U105" s="393"/>
      <c r="V105" s="393"/>
      <c r="W105" s="393"/>
      <c r="X105" s="393"/>
      <c r="Y105" s="393"/>
      <c r="Z105" s="393"/>
      <c r="AA105" s="393"/>
      <c r="AB105" s="393"/>
      <c r="AC105" s="393"/>
      <c r="AD105" s="393"/>
      <c r="AE105" s="393"/>
      <c r="AF105" s="393"/>
      <c r="AG105" s="393"/>
    </row>
    <row r="106" spans="1:33" ht="15" customHeight="1" thickBot="1">
      <c r="A106" s="8"/>
      <c r="B106" s="270"/>
      <c r="C106" s="260"/>
      <c r="D106" s="260"/>
      <c r="E106" s="260"/>
      <c r="F106" s="677"/>
      <c r="G106" s="677"/>
      <c r="H106" s="677"/>
      <c r="I106" s="677"/>
      <c r="J106" s="677"/>
      <c r="K106" s="677"/>
      <c r="L106" s="678"/>
      <c r="M106" s="678"/>
      <c r="N106" s="678"/>
      <c r="O106" s="679"/>
      <c r="P106" s="8"/>
      <c r="Q106" s="393"/>
      <c r="R106" s="393"/>
      <c r="S106" s="393"/>
      <c r="T106" s="393"/>
      <c r="U106" s="393"/>
      <c r="V106" s="393"/>
      <c r="W106" s="393"/>
      <c r="X106" s="393"/>
      <c r="Y106" s="393"/>
      <c r="Z106" s="393"/>
      <c r="AA106" s="393"/>
      <c r="AB106" s="393"/>
      <c r="AC106" s="393"/>
      <c r="AD106" s="393"/>
      <c r="AE106" s="393"/>
      <c r="AF106" s="393"/>
      <c r="AG106" s="393"/>
    </row>
    <row r="107" spans="1:33" ht="15" customHeight="1">
      <c r="A107" s="8"/>
      <c r="B107" s="270"/>
      <c r="C107" s="260"/>
      <c r="D107" s="260"/>
      <c r="E107" s="658"/>
      <c r="F107" s="226" t="s">
        <v>55</v>
      </c>
      <c r="G107" s="227"/>
      <c r="H107" s="227"/>
      <c r="I107" s="227"/>
      <c r="J107" s="227"/>
      <c r="K107" s="228"/>
      <c r="L107" s="238"/>
      <c r="M107" s="239"/>
      <c r="N107" s="238"/>
      <c r="O107" s="246"/>
      <c r="P107" s="8"/>
      <c r="Q107" s="393"/>
      <c r="R107" s="393"/>
      <c r="S107" s="393"/>
      <c r="T107" s="393"/>
      <c r="U107" s="393"/>
      <c r="V107" s="393"/>
      <c r="W107" s="393"/>
      <c r="X107" s="393"/>
      <c r="Y107" s="393"/>
      <c r="Z107" s="393"/>
      <c r="AA107" s="393"/>
      <c r="AB107" s="393"/>
      <c r="AC107" s="393"/>
      <c r="AD107" s="393"/>
      <c r="AE107" s="393"/>
      <c r="AF107" s="393"/>
      <c r="AG107" s="393"/>
    </row>
    <row r="108" spans="1:33" ht="15" customHeight="1">
      <c r="A108" s="8"/>
      <c r="B108" s="270"/>
      <c r="C108" s="260"/>
      <c r="D108" s="260"/>
      <c r="E108" s="658"/>
      <c r="F108" s="229"/>
      <c r="G108" s="230"/>
      <c r="H108" s="230"/>
      <c r="I108" s="230"/>
      <c r="J108" s="230"/>
      <c r="K108" s="231"/>
      <c r="L108" s="240"/>
      <c r="M108" s="241"/>
      <c r="N108" s="240"/>
      <c r="O108" s="247"/>
      <c r="P108" s="8"/>
      <c r="Q108" s="393"/>
      <c r="R108" s="393"/>
      <c r="S108" s="393"/>
      <c r="T108" s="393"/>
      <c r="U108" s="393"/>
      <c r="V108" s="393"/>
      <c r="W108" s="393"/>
      <c r="X108" s="393"/>
      <c r="Y108" s="393"/>
      <c r="Z108" s="393"/>
      <c r="AA108" s="393"/>
      <c r="AB108" s="393"/>
      <c r="AC108" s="393"/>
      <c r="AD108" s="393"/>
      <c r="AE108" s="393"/>
      <c r="AF108" s="393"/>
      <c r="AG108" s="393"/>
    </row>
    <row r="109" spans="1:33" ht="15" customHeight="1">
      <c r="A109" s="8"/>
      <c r="B109" s="270"/>
      <c r="C109" s="260"/>
      <c r="D109" s="260"/>
      <c r="E109" s="658"/>
      <c r="F109" s="232"/>
      <c r="G109" s="233"/>
      <c r="H109" s="233"/>
      <c r="I109" s="233"/>
      <c r="J109" s="233"/>
      <c r="K109" s="234"/>
      <c r="L109" s="242"/>
      <c r="M109" s="243"/>
      <c r="N109" s="240"/>
      <c r="O109" s="247"/>
      <c r="P109" s="8"/>
      <c r="Q109" s="393"/>
      <c r="R109" s="393"/>
      <c r="S109" s="393"/>
      <c r="T109" s="393"/>
      <c r="U109" s="393"/>
      <c r="V109" s="393"/>
      <c r="W109" s="393"/>
      <c r="X109" s="393"/>
      <c r="Y109" s="393"/>
      <c r="Z109" s="393"/>
      <c r="AA109" s="393"/>
      <c r="AB109" s="393"/>
      <c r="AC109" s="393"/>
      <c r="AD109" s="393"/>
      <c r="AE109" s="393"/>
      <c r="AF109" s="393"/>
      <c r="AG109" s="393"/>
    </row>
    <row r="110" spans="1:33" ht="15" customHeight="1">
      <c r="A110" s="8"/>
      <c r="B110" s="270"/>
      <c r="C110" s="260"/>
      <c r="D110" s="260"/>
      <c r="E110" s="658"/>
      <c r="F110" s="235" t="s">
        <v>56</v>
      </c>
      <c r="G110" s="236"/>
      <c r="H110" s="236"/>
      <c r="I110" s="236"/>
      <c r="J110" s="236"/>
      <c r="K110" s="237"/>
      <c r="L110" s="244"/>
      <c r="M110" s="245"/>
      <c r="N110" s="240"/>
      <c r="O110" s="247"/>
      <c r="P110" s="8"/>
      <c r="Q110" s="393"/>
      <c r="R110" s="393"/>
      <c r="S110" s="393"/>
      <c r="T110" s="393"/>
      <c r="U110" s="393"/>
      <c r="V110" s="393"/>
      <c r="W110" s="393"/>
      <c r="X110" s="393"/>
      <c r="Y110" s="393"/>
      <c r="Z110" s="393"/>
      <c r="AA110" s="393"/>
      <c r="AB110" s="393"/>
      <c r="AC110" s="393"/>
      <c r="AD110" s="393"/>
      <c r="AE110" s="393"/>
      <c r="AF110" s="393"/>
      <c r="AG110" s="393"/>
    </row>
    <row r="111" spans="1:33" ht="41.45" customHeight="1" thickBot="1">
      <c r="A111" s="8"/>
      <c r="B111" s="270"/>
      <c r="C111" s="260"/>
      <c r="D111" s="260"/>
      <c r="E111" s="658"/>
      <c r="F111" s="248" t="s">
        <v>57</v>
      </c>
      <c r="G111" s="249"/>
      <c r="H111" s="249"/>
      <c r="I111" s="249"/>
      <c r="J111" s="249"/>
      <c r="K111" s="250"/>
      <c r="L111" s="251"/>
      <c r="M111" s="252"/>
      <c r="N111" s="252"/>
      <c r="O111" s="253"/>
      <c r="P111" s="8"/>
      <c r="Q111" s="393"/>
      <c r="R111" s="393"/>
      <c r="S111" s="393"/>
      <c r="T111" s="393"/>
      <c r="U111" s="393"/>
      <c r="V111" s="393"/>
      <c r="W111" s="393"/>
      <c r="X111" s="393"/>
      <c r="Y111" s="393"/>
      <c r="Z111" s="393"/>
      <c r="AA111" s="393"/>
      <c r="AB111" s="393"/>
      <c r="AC111" s="393"/>
      <c r="AD111" s="393"/>
      <c r="AE111" s="393"/>
      <c r="AF111" s="393"/>
      <c r="AG111" s="393"/>
    </row>
    <row r="112" spans="1:33" ht="15" customHeight="1">
      <c r="A112" s="8"/>
      <c r="B112" s="664" t="s">
        <v>58</v>
      </c>
      <c r="C112" s="625"/>
      <c r="D112" s="625"/>
      <c r="E112" s="625"/>
      <c r="F112" s="287"/>
      <c r="G112" s="287"/>
      <c r="H112" s="288"/>
      <c r="I112" s="665"/>
      <c r="J112" s="666"/>
      <c r="K112" s="666"/>
      <c r="L112" s="666"/>
      <c r="M112" s="666"/>
      <c r="N112" s="666"/>
      <c r="O112" s="667"/>
      <c r="P112" s="8"/>
      <c r="Q112" s="393"/>
      <c r="R112" s="393"/>
      <c r="S112" s="393"/>
      <c r="T112" s="393"/>
      <c r="U112" s="393"/>
      <c r="V112" s="393"/>
      <c r="W112" s="393"/>
      <c r="X112" s="393"/>
      <c r="Y112" s="393"/>
      <c r="Z112" s="393"/>
      <c r="AA112" s="393"/>
      <c r="AB112" s="393"/>
      <c r="AC112" s="393"/>
      <c r="AD112" s="393"/>
      <c r="AE112" s="393"/>
      <c r="AF112" s="393"/>
      <c r="AG112" s="393"/>
    </row>
    <row r="113" spans="1:33" ht="15" customHeight="1">
      <c r="A113" s="8"/>
      <c r="B113" s="289"/>
      <c r="C113" s="290"/>
      <c r="D113" s="290"/>
      <c r="E113" s="290"/>
      <c r="F113" s="290"/>
      <c r="G113" s="290"/>
      <c r="H113" s="291"/>
      <c r="I113" s="668"/>
      <c r="J113" s="669"/>
      <c r="K113" s="669"/>
      <c r="L113" s="669"/>
      <c r="M113" s="669"/>
      <c r="N113" s="669"/>
      <c r="O113" s="670"/>
      <c r="P113" s="8"/>
      <c r="Q113" s="393"/>
      <c r="R113" s="393"/>
      <c r="S113" s="393"/>
      <c r="T113" s="393"/>
      <c r="U113" s="393"/>
      <c r="V113" s="393"/>
      <c r="W113" s="393"/>
      <c r="X113" s="393"/>
      <c r="Y113" s="393"/>
      <c r="Z113" s="393"/>
      <c r="AA113" s="393"/>
      <c r="AB113" s="393"/>
      <c r="AC113" s="393"/>
      <c r="AD113" s="393"/>
      <c r="AE113" s="393"/>
      <c r="AF113" s="393"/>
      <c r="AG113" s="393"/>
    </row>
    <row r="114" spans="1:33" ht="15" customHeight="1">
      <c r="A114" s="8"/>
      <c r="B114" s="664" t="s">
        <v>59</v>
      </c>
      <c r="C114" s="625"/>
      <c r="D114" s="625"/>
      <c r="E114" s="625"/>
      <c r="F114" s="625"/>
      <c r="G114" s="625"/>
      <c r="H114" s="626"/>
      <c r="I114" s="671"/>
      <c r="J114" s="671"/>
      <c r="K114" s="671"/>
      <c r="L114" s="671"/>
      <c r="M114" s="671"/>
      <c r="N114" s="671"/>
      <c r="O114" s="672"/>
      <c r="P114" s="8"/>
      <c r="Q114" s="393"/>
      <c r="R114" s="393"/>
      <c r="S114" s="393"/>
      <c r="T114" s="393"/>
      <c r="U114" s="393"/>
      <c r="V114" s="393"/>
      <c r="W114" s="393"/>
      <c r="X114" s="393"/>
      <c r="Y114" s="393"/>
      <c r="Z114" s="393"/>
      <c r="AA114" s="393"/>
      <c r="AB114" s="393"/>
      <c r="AC114" s="393"/>
      <c r="AD114" s="393"/>
      <c r="AE114" s="393"/>
      <c r="AF114" s="393"/>
      <c r="AG114" s="393"/>
    </row>
    <row r="115" spans="1:33" ht="15" customHeight="1">
      <c r="A115" s="8"/>
      <c r="B115" s="289"/>
      <c r="C115" s="290"/>
      <c r="D115" s="290"/>
      <c r="E115" s="290"/>
      <c r="F115" s="290"/>
      <c r="G115" s="290"/>
      <c r="H115" s="291"/>
      <c r="I115" s="669"/>
      <c r="J115" s="669"/>
      <c r="K115" s="669"/>
      <c r="L115" s="669"/>
      <c r="M115" s="669"/>
      <c r="N115" s="669"/>
      <c r="O115" s="670"/>
      <c r="P115" s="8"/>
      <c r="Q115" s="393"/>
      <c r="R115" s="393"/>
      <c r="S115" s="393"/>
      <c r="T115" s="393"/>
      <c r="U115" s="393"/>
      <c r="V115" s="393"/>
      <c r="W115" s="393"/>
      <c r="X115" s="393"/>
      <c r="Y115" s="393"/>
      <c r="Z115" s="393"/>
      <c r="AA115" s="393"/>
      <c r="AB115" s="393"/>
      <c r="AC115" s="393"/>
      <c r="AD115" s="393"/>
      <c r="AE115" s="393"/>
      <c r="AF115" s="393"/>
      <c r="AG115" s="393"/>
    </row>
    <row r="116" spans="1:33" ht="15" customHeight="1">
      <c r="A116" s="8"/>
      <c r="B116" s="664" t="s">
        <v>60</v>
      </c>
      <c r="C116" s="625"/>
      <c r="D116" s="625"/>
      <c r="E116" s="625"/>
      <c r="F116" s="625"/>
      <c r="G116" s="625"/>
      <c r="H116" s="625"/>
      <c r="I116" s="625"/>
      <c r="J116" s="625"/>
      <c r="K116" s="626"/>
      <c r="L116" s="673"/>
      <c r="M116" s="671"/>
      <c r="N116" s="671"/>
      <c r="O116" s="672"/>
      <c r="P116" s="8"/>
      <c r="Q116" s="393"/>
      <c r="R116" s="393"/>
      <c r="S116" s="393"/>
      <c r="T116" s="393"/>
      <c r="U116" s="393"/>
      <c r="V116" s="393"/>
      <c r="W116" s="393"/>
      <c r="X116" s="393"/>
      <c r="Y116" s="393"/>
      <c r="Z116" s="393"/>
      <c r="AA116" s="393"/>
      <c r="AB116" s="393"/>
      <c r="AC116" s="393"/>
      <c r="AD116" s="393"/>
      <c r="AE116" s="393"/>
      <c r="AF116" s="393"/>
      <c r="AG116" s="393"/>
    </row>
    <row r="117" spans="1:33" ht="15" customHeight="1" thickBot="1">
      <c r="A117" s="8"/>
      <c r="B117" s="497"/>
      <c r="C117" s="498"/>
      <c r="D117" s="498"/>
      <c r="E117" s="498"/>
      <c r="F117" s="498"/>
      <c r="G117" s="498"/>
      <c r="H117" s="498"/>
      <c r="I117" s="498"/>
      <c r="J117" s="498"/>
      <c r="K117" s="499"/>
      <c r="L117" s="674"/>
      <c r="M117" s="675"/>
      <c r="N117" s="675"/>
      <c r="O117" s="676"/>
      <c r="P117" s="8"/>
      <c r="Q117" s="393"/>
      <c r="R117" s="393"/>
      <c r="S117" s="393"/>
      <c r="T117" s="393"/>
      <c r="U117" s="393"/>
      <c r="V117" s="393"/>
      <c r="W117" s="393"/>
      <c r="X117" s="393"/>
      <c r="Y117" s="393"/>
      <c r="Z117" s="393"/>
      <c r="AA117" s="393"/>
      <c r="AB117" s="393"/>
      <c r="AC117" s="393"/>
      <c r="AD117" s="393"/>
      <c r="AE117" s="393"/>
      <c r="AF117" s="393"/>
      <c r="AG117" s="393"/>
    </row>
    <row r="118" spans="1:33" ht="15" customHeight="1">
      <c r="A118" s="8"/>
      <c r="B118" s="8"/>
      <c r="C118" s="8"/>
      <c r="D118" s="8"/>
      <c r="E118" s="29"/>
      <c r="F118" s="8"/>
      <c r="G118" s="8"/>
      <c r="H118" s="8"/>
      <c r="I118" s="8"/>
      <c r="J118" s="8"/>
      <c r="K118" s="8"/>
      <c r="L118" s="8"/>
      <c r="M118" s="8"/>
      <c r="N118" s="8"/>
      <c r="O118" s="8"/>
      <c r="P118" s="8"/>
      <c r="Q118" s="8"/>
      <c r="R118" s="8"/>
      <c r="S118" s="13"/>
      <c r="T118" s="13"/>
      <c r="U118" s="13"/>
      <c r="V118" s="13"/>
      <c r="W118" s="13"/>
      <c r="X118" s="13"/>
      <c r="Y118" s="13"/>
      <c r="Z118" s="13"/>
      <c r="AA118" s="13"/>
      <c r="AB118" s="13"/>
      <c r="AC118" s="13"/>
      <c r="AD118" s="13"/>
      <c r="AE118" s="13"/>
      <c r="AF118" s="13"/>
      <c r="AG118" s="13"/>
    </row>
    <row r="119" spans="1:33" ht="15" customHeight="1" thickBot="1">
      <c r="A119" s="1" t="s">
        <v>61</v>
      </c>
      <c r="B119" s="38" t="s">
        <v>62</v>
      </c>
      <c r="C119" s="8"/>
      <c r="D119" s="8"/>
      <c r="E119" s="29"/>
      <c r="F119" s="8"/>
      <c r="G119" s="8"/>
      <c r="H119" s="8"/>
      <c r="I119" s="8"/>
      <c r="J119" s="8"/>
      <c r="K119" s="8"/>
      <c r="L119" s="8"/>
      <c r="M119" s="8"/>
      <c r="N119" s="8"/>
      <c r="O119" s="8"/>
      <c r="P119" s="8"/>
      <c r="Q119" s="8"/>
      <c r="R119" s="8"/>
      <c r="S119" s="13"/>
      <c r="T119" s="13"/>
      <c r="U119" s="13"/>
      <c r="V119" s="13"/>
      <c r="W119" s="13"/>
      <c r="X119" s="13"/>
      <c r="Y119" s="13"/>
      <c r="Z119" s="13"/>
      <c r="AA119" s="13"/>
      <c r="AB119" s="13"/>
      <c r="AC119" s="13"/>
      <c r="AD119" s="13"/>
      <c r="AE119" s="13"/>
      <c r="AF119" s="13"/>
      <c r="AG119" s="13"/>
    </row>
    <row r="120" spans="1:33" ht="15" customHeight="1">
      <c r="A120" s="8"/>
      <c r="B120" s="640"/>
      <c r="C120" s="617"/>
      <c r="D120" s="617"/>
      <c r="E120" s="622" t="s">
        <v>63</v>
      </c>
      <c r="F120" s="622"/>
      <c r="G120" s="622"/>
      <c r="H120" s="622"/>
      <c r="I120" s="622"/>
      <c r="J120" s="622"/>
      <c r="K120" s="408"/>
      <c r="L120" s="402"/>
      <c r="M120" s="402"/>
      <c r="N120" s="402"/>
      <c r="O120" s="402"/>
      <c r="P120" s="402"/>
      <c r="Q120" s="402"/>
      <c r="R120" s="402"/>
      <c r="S120" s="402"/>
      <c r="T120" s="402"/>
      <c r="U120" s="402"/>
      <c r="V120" s="402"/>
      <c r="W120" s="402"/>
      <c r="X120" s="402"/>
      <c r="Y120" s="402"/>
      <c r="Z120" s="402"/>
      <c r="AA120" s="402"/>
      <c r="AB120" s="402"/>
      <c r="AC120" s="402"/>
      <c r="AD120" s="402"/>
      <c r="AE120" s="402"/>
      <c r="AF120" s="402"/>
      <c r="AG120" s="654"/>
    </row>
    <row r="121" spans="1:33" ht="15" customHeight="1">
      <c r="A121" s="8"/>
      <c r="B121" s="653"/>
      <c r="C121" s="619"/>
      <c r="D121" s="619"/>
      <c r="E121" s="260"/>
      <c r="F121" s="260"/>
      <c r="G121" s="260"/>
      <c r="H121" s="260"/>
      <c r="I121" s="260"/>
      <c r="J121" s="260"/>
      <c r="K121" s="308"/>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655"/>
    </row>
    <row r="122" spans="1:33" ht="15" customHeight="1">
      <c r="A122" s="8"/>
      <c r="B122" s="653"/>
      <c r="C122" s="619"/>
      <c r="D122" s="619"/>
      <c r="E122" s="624" t="s">
        <v>64</v>
      </c>
      <c r="F122" s="625"/>
      <c r="G122" s="625"/>
      <c r="H122" s="625"/>
      <c r="I122" s="625"/>
      <c r="J122" s="626"/>
      <c r="K122" s="260" t="s">
        <v>39</v>
      </c>
      <c r="L122" s="260"/>
      <c r="M122" s="260"/>
      <c r="N122" s="260"/>
      <c r="O122" s="260"/>
      <c r="P122" s="260"/>
      <c r="Q122" s="256"/>
      <c r="R122" s="256"/>
      <c r="S122" s="254" t="s">
        <v>14</v>
      </c>
      <c r="T122" s="256"/>
      <c r="U122" s="256"/>
      <c r="V122" s="258"/>
      <c r="W122" s="260" t="s">
        <v>40</v>
      </c>
      <c r="X122" s="260"/>
      <c r="Y122" s="260"/>
      <c r="Z122" s="260"/>
      <c r="AA122" s="260"/>
      <c r="AB122" s="256"/>
      <c r="AC122" s="256"/>
      <c r="AD122" s="254" t="s">
        <v>14</v>
      </c>
      <c r="AE122" s="55"/>
      <c r="AF122" s="256"/>
      <c r="AG122" s="638"/>
    </row>
    <row r="123" spans="1:33" ht="15" customHeight="1" thickBot="1">
      <c r="A123" s="8"/>
      <c r="B123" s="641"/>
      <c r="C123" s="621"/>
      <c r="D123" s="621"/>
      <c r="E123" s="501"/>
      <c r="F123" s="498"/>
      <c r="G123" s="498"/>
      <c r="H123" s="498"/>
      <c r="I123" s="498"/>
      <c r="J123" s="499"/>
      <c r="K123" s="261"/>
      <c r="L123" s="261"/>
      <c r="M123" s="261"/>
      <c r="N123" s="261"/>
      <c r="O123" s="261"/>
      <c r="P123" s="261"/>
      <c r="Q123" s="257"/>
      <c r="R123" s="257"/>
      <c r="S123" s="255"/>
      <c r="T123" s="257"/>
      <c r="U123" s="257"/>
      <c r="V123" s="259"/>
      <c r="W123" s="261"/>
      <c r="X123" s="261"/>
      <c r="Y123" s="261"/>
      <c r="Z123" s="261"/>
      <c r="AA123" s="261"/>
      <c r="AB123" s="257"/>
      <c r="AC123" s="257"/>
      <c r="AD123" s="255"/>
      <c r="AE123" s="47"/>
      <c r="AF123" s="257"/>
      <c r="AG123" s="639"/>
    </row>
    <row r="124" spans="1:33" ht="15" customHeight="1">
      <c r="A124" s="8"/>
      <c r="B124" s="12"/>
      <c r="C124" s="8"/>
      <c r="D124" s="8"/>
      <c r="E124" s="29"/>
      <c r="F124" s="8"/>
      <c r="G124" s="8"/>
      <c r="H124" s="8"/>
      <c r="I124" s="8"/>
      <c r="J124" s="8"/>
      <c r="K124" s="8"/>
      <c r="L124" s="8"/>
      <c r="M124" s="8"/>
      <c r="N124" s="8"/>
      <c r="O124" s="8"/>
      <c r="P124" s="8"/>
      <c r="Q124" s="8"/>
      <c r="R124" s="8"/>
      <c r="S124" s="13"/>
      <c r="T124" s="13"/>
      <c r="U124" s="13"/>
      <c r="V124" s="13"/>
      <c r="W124" s="13"/>
      <c r="X124" s="13"/>
      <c r="Y124" s="13"/>
      <c r="Z124" s="13"/>
      <c r="AA124" s="13"/>
      <c r="AB124" s="13"/>
      <c r="AC124" s="13"/>
      <c r="AD124" s="13"/>
      <c r="AE124" s="13"/>
      <c r="AF124" s="13"/>
      <c r="AG124" s="13"/>
    </row>
    <row r="125" spans="1:33" ht="15" customHeight="1" thickBot="1">
      <c r="A125" s="1" t="s">
        <v>65</v>
      </c>
      <c r="B125" s="24" t="s">
        <v>66</v>
      </c>
      <c r="C125" s="8"/>
      <c r="D125" s="8"/>
      <c r="E125" s="29"/>
      <c r="F125" s="8"/>
      <c r="G125" s="8"/>
      <c r="H125" s="8"/>
      <c r="I125" s="8"/>
      <c r="J125" s="8"/>
      <c r="K125" s="8"/>
      <c r="L125" s="8"/>
      <c r="M125" s="8"/>
      <c r="N125" s="8"/>
      <c r="O125" s="8"/>
      <c r="P125" s="8"/>
      <c r="Q125" s="8"/>
      <c r="R125" s="8"/>
      <c r="S125" s="13"/>
      <c r="T125" s="13"/>
      <c r="U125" s="13"/>
      <c r="V125" s="13"/>
      <c r="W125" s="13"/>
      <c r="X125" s="13"/>
      <c r="Y125" s="13"/>
      <c r="Z125" s="13"/>
      <c r="AA125" s="13"/>
      <c r="AB125" s="13"/>
      <c r="AC125" s="13"/>
      <c r="AD125" s="13"/>
      <c r="AE125" s="13"/>
      <c r="AF125" s="13"/>
      <c r="AG125" s="13"/>
    </row>
    <row r="126" spans="1:33" ht="15" customHeight="1">
      <c r="A126" s="8"/>
      <c r="B126" s="640"/>
      <c r="C126" s="617"/>
      <c r="D126" s="617"/>
      <c r="E126" s="622" t="s">
        <v>63</v>
      </c>
      <c r="F126" s="622"/>
      <c r="G126" s="622"/>
      <c r="H126" s="622"/>
      <c r="I126" s="622"/>
      <c r="J126" s="642"/>
      <c r="K126" s="644"/>
      <c r="L126" s="645"/>
      <c r="M126" s="645"/>
      <c r="N126" s="645"/>
      <c r="O126" s="645"/>
      <c r="P126" s="645"/>
      <c r="Q126" s="645"/>
      <c r="R126" s="645"/>
      <c r="S126" s="645"/>
      <c r="T126" s="645"/>
      <c r="U126" s="645"/>
      <c r="V126" s="645"/>
      <c r="W126" s="645"/>
      <c r="X126" s="645"/>
      <c r="Y126" s="645"/>
      <c r="Z126" s="645"/>
      <c r="AA126" s="645"/>
      <c r="AB126" s="645"/>
      <c r="AC126" s="645"/>
      <c r="AD126" s="645"/>
      <c r="AE126" s="645"/>
      <c r="AF126" s="645"/>
      <c r="AG126" s="646"/>
    </row>
    <row r="127" spans="1:33" ht="15" customHeight="1" thickBot="1">
      <c r="A127" s="8"/>
      <c r="B127" s="641"/>
      <c r="C127" s="621"/>
      <c r="D127" s="621"/>
      <c r="E127" s="261"/>
      <c r="F127" s="261"/>
      <c r="G127" s="261"/>
      <c r="H127" s="261"/>
      <c r="I127" s="261"/>
      <c r="J127" s="643"/>
      <c r="K127" s="647"/>
      <c r="L127" s="648"/>
      <c r="M127" s="648"/>
      <c r="N127" s="648"/>
      <c r="O127" s="648"/>
      <c r="P127" s="648"/>
      <c r="Q127" s="648"/>
      <c r="R127" s="648"/>
      <c r="S127" s="648"/>
      <c r="T127" s="648"/>
      <c r="U127" s="648"/>
      <c r="V127" s="648"/>
      <c r="W127" s="648"/>
      <c r="X127" s="648"/>
      <c r="Y127" s="648"/>
      <c r="Z127" s="648"/>
      <c r="AA127" s="648"/>
      <c r="AB127" s="648"/>
      <c r="AC127" s="648"/>
      <c r="AD127" s="648"/>
      <c r="AE127" s="648"/>
      <c r="AF127" s="648"/>
      <c r="AG127" s="649"/>
    </row>
    <row r="128" spans="1:33" ht="15" customHeight="1">
      <c r="A128" s="8"/>
      <c r="B128" s="14"/>
      <c r="C128" s="8"/>
      <c r="D128" s="8"/>
      <c r="E128" s="29"/>
      <c r="F128" s="8"/>
      <c r="G128" s="8"/>
      <c r="H128" s="8"/>
      <c r="I128" s="8"/>
      <c r="J128" s="8"/>
      <c r="K128" s="8"/>
      <c r="L128" s="8"/>
      <c r="M128" s="8"/>
      <c r="N128" s="8"/>
      <c r="O128" s="8"/>
      <c r="P128" s="8"/>
      <c r="Q128" s="8"/>
      <c r="R128" s="8"/>
      <c r="S128" s="13"/>
      <c r="T128" s="13"/>
      <c r="U128" s="13"/>
      <c r="V128" s="13"/>
      <c r="W128" s="13"/>
      <c r="X128" s="13"/>
      <c r="Y128" s="13"/>
      <c r="Z128" s="13"/>
      <c r="AA128" s="13"/>
      <c r="AB128" s="13"/>
      <c r="AC128" s="13"/>
      <c r="AD128" s="13"/>
      <c r="AE128" s="13"/>
      <c r="AF128" s="13"/>
      <c r="AG128" s="13"/>
    </row>
    <row r="129" spans="1:33" ht="15" customHeight="1" thickBot="1">
      <c r="A129" s="1" t="s">
        <v>67</v>
      </c>
      <c r="B129" s="656" t="s">
        <v>68</v>
      </c>
      <c r="C129" s="656"/>
      <c r="D129" s="656"/>
      <c r="E129" s="656"/>
      <c r="F129" s="656"/>
      <c r="G129" s="656"/>
      <c r="H129" s="656"/>
      <c r="I129" s="656"/>
      <c r="J129" s="656"/>
      <c r="K129" s="656"/>
      <c r="L129" s="656"/>
      <c r="M129" s="656"/>
      <c r="N129" s="656"/>
      <c r="O129" s="656"/>
      <c r="P129" s="656"/>
      <c r="Q129" s="656"/>
      <c r="R129" s="656"/>
      <c r="S129" s="656"/>
      <c r="T129" s="656"/>
      <c r="U129" s="656"/>
      <c r="V129" s="656"/>
      <c r="W129" s="656"/>
      <c r="X129" s="656"/>
      <c r="Y129" s="656"/>
      <c r="Z129" s="656"/>
      <c r="AA129" s="656"/>
      <c r="AB129" s="656"/>
      <c r="AC129" s="656"/>
      <c r="AD129" s="656"/>
      <c r="AE129" s="13"/>
      <c r="AF129" s="13"/>
      <c r="AG129" s="13"/>
    </row>
    <row r="130" spans="1:33" ht="15" customHeight="1">
      <c r="A130" s="8"/>
      <c r="B130" s="650"/>
      <c r="C130" s="651"/>
      <c r="D130" s="651"/>
      <c r="E130" s="652" t="s">
        <v>69</v>
      </c>
      <c r="F130" s="652"/>
      <c r="G130" s="652"/>
      <c r="H130" s="652"/>
      <c r="I130" s="652"/>
      <c r="J130" s="652"/>
      <c r="K130" s="1008"/>
      <c r="L130" s="1009"/>
      <c r="M130" s="1009"/>
      <c r="N130" s="1009"/>
      <c r="O130" s="1009"/>
      <c r="P130" s="1009"/>
      <c r="Q130" s="1009"/>
      <c r="R130" s="1009"/>
      <c r="S130" s="1009"/>
      <c r="T130" s="1009"/>
      <c r="U130" s="1009"/>
      <c r="V130" s="1009"/>
      <c r="W130" s="1009"/>
      <c r="X130" s="1009"/>
      <c r="Y130" s="1009"/>
      <c r="Z130" s="1009"/>
      <c r="AA130" s="1009"/>
      <c r="AB130" s="1009"/>
      <c r="AC130" s="1009"/>
      <c r="AD130" s="1009"/>
      <c r="AE130" s="1009"/>
      <c r="AF130" s="1009"/>
      <c r="AG130" s="1010"/>
    </row>
    <row r="131" spans="1:33" ht="15" customHeight="1">
      <c r="A131" s="8"/>
      <c r="B131" s="618"/>
      <c r="C131" s="619"/>
      <c r="D131" s="619"/>
      <c r="E131" s="260"/>
      <c r="F131" s="260"/>
      <c r="G131" s="260"/>
      <c r="H131" s="260"/>
      <c r="I131" s="260"/>
      <c r="J131" s="260"/>
      <c r="K131" s="992"/>
      <c r="L131" s="993"/>
      <c r="M131" s="993"/>
      <c r="N131" s="993"/>
      <c r="O131" s="993"/>
      <c r="P131" s="993"/>
      <c r="Q131" s="993"/>
      <c r="R131" s="993"/>
      <c r="S131" s="993"/>
      <c r="T131" s="993"/>
      <c r="U131" s="993"/>
      <c r="V131" s="993"/>
      <c r="W131" s="993"/>
      <c r="X131" s="993"/>
      <c r="Y131" s="993"/>
      <c r="Z131" s="993"/>
      <c r="AA131" s="993"/>
      <c r="AB131" s="993"/>
      <c r="AC131" s="993"/>
      <c r="AD131" s="993"/>
      <c r="AE131" s="993"/>
      <c r="AF131" s="993"/>
      <c r="AG131" s="994"/>
    </row>
    <row r="132" spans="1:33" ht="15" customHeight="1">
      <c r="A132" s="8"/>
      <c r="B132" s="618"/>
      <c r="C132" s="619"/>
      <c r="D132" s="619"/>
      <c r="E132" s="624" t="s">
        <v>70</v>
      </c>
      <c r="F132" s="625"/>
      <c r="G132" s="625"/>
      <c r="H132" s="625"/>
      <c r="I132" s="625"/>
      <c r="J132" s="626"/>
      <c r="K132" s="306"/>
      <c r="L132" s="256"/>
      <c r="M132" s="256"/>
      <c r="N132" s="256"/>
      <c r="O132" s="256"/>
      <c r="P132" s="258"/>
      <c r="Q132" s="260" t="s">
        <v>71</v>
      </c>
      <c r="R132" s="260"/>
      <c r="S132" s="260"/>
      <c r="T132" s="260"/>
      <c r="U132" s="260"/>
      <c r="V132" s="260"/>
      <c r="W132" s="272"/>
      <c r="X132" s="273"/>
      <c r="Y132" s="273"/>
      <c r="Z132" s="273"/>
      <c r="AA132" s="273"/>
      <c r="AB132" s="273"/>
      <c r="AC132" s="273"/>
      <c r="AD132" s="273"/>
      <c r="AE132" s="273"/>
      <c r="AF132" s="273"/>
      <c r="AG132" s="629"/>
    </row>
    <row r="133" spans="1:33" ht="15" customHeight="1">
      <c r="A133" s="8"/>
      <c r="B133" s="618"/>
      <c r="C133" s="619"/>
      <c r="D133" s="619"/>
      <c r="E133" s="299"/>
      <c r="F133" s="290"/>
      <c r="G133" s="290"/>
      <c r="H133" s="290"/>
      <c r="I133" s="290"/>
      <c r="J133" s="291"/>
      <c r="K133" s="242"/>
      <c r="L133" s="307"/>
      <c r="M133" s="307"/>
      <c r="N133" s="307"/>
      <c r="O133" s="307"/>
      <c r="P133" s="243"/>
      <c r="Q133" s="260"/>
      <c r="R133" s="260"/>
      <c r="S133" s="260"/>
      <c r="T133" s="260"/>
      <c r="U133" s="260"/>
      <c r="V133" s="260"/>
      <c r="W133" s="308"/>
      <c r="X133" s="309"/>
      <c r="Y133" s="309"/>
      <c r="Z133" s="309"/>
      <c r="AA133" s="309"/>
      <c r="AB133" s="309"/>
      <c r="AC133" s="309"/>
      <c r="AD133" s="309"/>
      <c r="AE133" s="309"/>
      <c r="AF133" s="309"/>
      <c r="AG133" s="623"/>
    </row>
    <row r="134" spans="1:33" ht="15" customHeight="1">
      <c r="A134" s="8"/>
      <c r="B134" s="618"/>
      <c r="C134" s="619"/>
      <c r="D134" s="619"/>
      <c r="E134" s="624" t="s">
        <v>64</v>
      </c>
      <c r="F134" s="625"/>
      <c r="G134" s="625"/>
      <c r="H134" s="625"/>
      <c r="I134" s="625"/>
      <c r="J134" s="626"/>
      <c r="K134" s="260" t="s">
        <v>39</v>
      </c>
      <c r="L134" s="260"/>
      <c r="M134" s="260"/>
      <c r="N134" s="260"/>
      <c r="O134" s="260"/>
      <c r="P134" s="260"/>
      <c r="Q134" s="256"/>
      <c r="R134" s="256"/>
      <c r="S134" s="254" t="s">
        <v>14</v>
      </c>
      <c r="T134" s="256"/>
      <c r="U134" s="256"/>
      <c r="V134" s="258"/>
      <c r="W134" s="260" t="s">
        <v>40</v>
      </c>
      <c r="X134" s="260"/>
      <c r="Y134" s="260"/>
      <c r="Z134" s="260"/>
      <c r="AA134" s="260"/>
      <c r="AB134" s="256"/>
      <c r="AC134" s="256"/>
      <c r="AD134" s="254" t="s">
        <v>14</v>
      </c>
      <c r="AE134" s="254"/>
      <c r="AF134" s="256"/>
      <c r="AG134" s="599"/>
    </row>
    <row r="135" spans="1:33" ht="15" customHeight="1" thickBot="1">
      <c r="A135" s="8"/>
      <c r="B135" s="620"/>
      <c r="C135" s="621"/>
      <c r="D135" s="621"/>
      <c r="E135" s="501"/>
      <c r="F135" s="498"/>
      <c r="G135" s="498"/>
      <c r="H135" s="498"/>
      <c r="I135" s="498"/>
      <c r="J135" s="499"/>
      <c r="K135" s="261"/>
      <c r="L135" s="261"/>
      <c r="M135" s="261"/>
      <c r="N135" s="261"/>
      <c r="O135" s="261"/>
      <c r="P135" s="261"/>
      <c r="Q135" s="257"/>
      <c r="R135" s="257"/>
      <c r="S135" s="255"/>
      <c r="T135" s="257"/>
      <c r="U135" s="257"/>
      <c r="V135" s="259"/>
      <c r="W135" s="261"/>
      <c r="X135" s="261"/>
      <c r="Y135" s="261"/>
      <c r="Z135" s="261"/>
      <c r="AA135" s="261"/>
      <c r="AB135" s="257"/>
      <c r="AC135" s="257"/>
      <c r="AD135" s="255"/>
      <c r="AE135" s="255"/>
      <c r="AF135" s="257"/>
      <c r="AG135" s="600"/>
    </row>
    <row r="136" spans="1:33" ht="15" customHeight="1">
      <c r="A136" s="8"/>
      <c r="B136" s="616"/>
      <c r="C136" s="617"/>
      <c r="D136" s="617"/>
      <c r="E136" s="622" t="s">
        <v>69</v>
      </c>
      <c r="F136" s="622"/>
      <c r="G136" s="622"/>
      <c r="H136" s="622"/>
      <c r="I136" s="622"/>
      <c r="J136" s="622"/>
      <c r="K136" s="989"/>
      <c r="L136" s="990"/>
      <c r="M136" s="990"/>
      <c r="N136" s="990"/>
      <c r="O136" s="990"/>
      <c r="P136" s="990"/>
      <c r="Q136" s="990"/>
      <c r="R136" s="990"/>
      <c r="S136" s="990"/>
      <c r="T136" s="990"/>
      <c r="U136" s="990"/>
      <c r="V136" s="990"/>
      <c r="W136" s="990"/>
      <c r="X136" s="990"/>
      <c r="Y136" s="990"/>
      <c r="Z136" s="990"/>
      <c r="AA136" s="990"/>
      <c r="AB136" s="990"/>
      <c r="AC136" s="990"/>
      <c r="AD136" s="990"/>
      <c r="AE136" s="990"/>
      <c r="AF136" s="990"/>
      <c r="AG136" s="991"/>
    </row>
    <row r="137" spans="1:33" ht="15" customHeight="1">
      <c r="A137" s="8"/>
      <c r="B137" s="618"/>
      <c r="C137" s="619"/>
      <c r="D137" s="619"/>
      <c r="E137" s="260"/>
      <c r="F137" s="260"/>
      <c r="G137" s="260"/>
      <c r="H137" s="260"/>
      <c r="I137" s="260"/>
      <c r="J137" s="260"/>
      <c r="K137" s="992"/>
      <c r="L137" s="993"/>
      <c r="M137" s="993"/>
      <c r="N137" s="993"/>
      <c r="O137" s="993"/>
      <c r="P137" s="993"/>
      <c r="Q137" s="993"/>
      <c r="R137" s="993"/>
      <c r="S137" s="993"/>
      <c r="T137" s="993"/>
      <c r="U137" s="993"/>
      <c r="V137" s="993"/>
      <c r="W137" s="993"/>
      <c r="X137" s="993"/>
      <c r="Y137" s="993"/>
      <c r="Z137" s="993"/>
      <c r="AA137" s="993"/>
      <c r="AB137" s="993"/>
      <c r="AC137" s="993"/>
      <c r="AD137" s="993"/>
      <c r="AE137" s="993"/>
      <c r="AF137" s="993"/>
      <c r="AG137" s="994"/>
    </row>
    <row r="138" spans="1:33" ht="15" customHeight="1">
      <c r="A138" s="8"/>
      <c r="B138" s="618"/>
      <c r="C138" s="619"/>
      <c r="D138" s="619"/>
      <c r="E138" s="624" t="s">
        <v>70</v>
      </c>
      <c r="F138" s="625"/>
      <c r="G138" s="625"/>
      <c r="H138" s="625"/>
      <c r="I138" s="625"/>
      <c r="J138" s="626"/>
      <c r="K138" s="995"/>
      <c r="L138" s="996"/>
      <c r="M138" s="996"/>
      <c r="N138" s="996"/>
      <c r="O138" s="996"/>
      <c r="P138" s="997"/>
      <c r="Q138" s="260" t="s">
        <v>71</v>
      </c>
      <c r="R138" s="260"/>
      <c r="S138" s="260"/>
      <c r="T138" s="260"/>
      <c r="U138" s="260"/>
      <c r="V138" s="260"/>
      <c r="W138" s="1003"/>
      <c r="X138" s="1004"/>
      <c r="Y138" s="1004"/>
      <c r="Z138" s="1004"/>
      <c r="AA138" s="1004"/>
      <c r="AB138" s="1004"/>
      <c r="AC138" s="1004"/>
      <c r="AD138" s="1004"/>
      <c r="AE138" s="1004"/>
      <c r="AF138" s="1004"/>
      <c r="AG138" s="1005"/>
    </row>
    <row r="139" spans="1:33" ht="15" customHeight="1">
      <c r="A139" s="8"/>
      <c r="B139" s="618"/>
      <c r="C139" s="619"/>
      <c r="D139" s="619"/>
      <c r="E139" s="299"/>
      <c r="F139" s="290"/>
      <c r="G139" s="290"/>
      <c r="H139" s="290"/>
      <c r="I139" s="290"/>
      <c r="J139" s="291"/>
      <c r="K139" s="998"/>
      <c r="L139" s="999"/>
      <c r="M139" s="999"/>
      <c r="N139" s="999"/>
      <c r="O139" s="999"/>
      <c r="P139" s="1000"/>
      <c r="Q139" s="260"/>
      <c r="R139" s="260"/>
      <c r="S139" s="260"/>
      <c r="T139" s="260"/>
      <c r="U139" s="260"/>
      <c r="V139" s="260"/>
      <c r="W139" s="992"/>
      <c r="X139" s="993"/>
      <c r="Y139" s="993"/>
      <c r="Z139" s="993"/>
      <c r="AA139" s="993"/>
      <c r="AB139" s="993"/>
      <c r="AC139" s="993"/>
      <c r="AD139" s="993"/>
      <c r="AE139" s="993"/>
      <c r="AF139" s="993"/>
      <c r="AG139" s="994"/>
    </row>
    <row r="140" spans="1:33" ht="15" customHeight="1">
      <c r="A140" s="8"/>
      <c r="B140" s="618"/>
      <c r="C140" s="619"/>
      <c r="D140" s="619"/>
      <c r="E140" s="624" t="s">
        <v>64</v>
      </c>
      <c r="F140" s="625"/>
      <c r="G140" s="625"/>
      <c r="H140" s="625"/>
      <c r="I140" s="625"/>
      <c r="J140" s="626"/>
      <c r="K140" s="260" t="s">
        <v>39</v>
      </c>
      <c r="L140" s="260"/>
      <c r="M140" s="260"/>
      <c r="N140" s="260"/>
      <c r="O140" s="260"/>
      <c r="P140" s="260"/>
      <c r="Q140" s="996"/>
      <c r="R140" s="996"/>
      <c r="S140" s="254" t="s">
        <v>14</v>
      </c>
      <c r="T140" s="996"/>
      <c r="U140" s="996"/>
      <c r="V140" s="997"/>
      <c r="W140" s="260" t="s">
        <v>40</v>
      </c>
      <c r="X140" s="260"/>
      <c r="Y140" s="260"/>
      <c r="Z140" s="260"/>
      <c r="AA140" s="260"/>
      <c r="AB140" s="996"/>
      <c r="AC140" s="996"/>
      <c r="AD140" s="254" t="s">
        <v>14</v>
      </c>
      <c r="AE140" s="254"/>
      <c r="AF140" s="996"/>
      <c r="AG140" s="1006"/>
    </row>
    <row r="141" spans="1:33" ht="15" customHeight="1">
      <c r="A141" s="8"/>
      <c r="B141" s="620"/>
      <c r="C141" s="621"/>
      <c r="D141" s="621"/>
      <c r="E141" s="501"/>
      <c r="F141" s="498"/>
      <c r="G141" s="498"/>
      <c r="H141" s="498"/>
      <c r="I141" s="498"/>
      <c r="J141" s="499"/>
      <c r="K141" s="261"/>
      <c r="L141" s="261"/>
      <c r="M141" s="261"/>
      <c r="N141" s="261"/>
      <c r="O141" s="261"/>
      <c r="P141" s="261"/>
      <c r="Q141" s="1001"/>
      <c r="R141" s="1001"/>
      <c r="S141" s="255"/>
      <c r="T141" s="1001"/>
      <c r="U141" s="1001"/>
      <c r="V141" s="1002"/>
      <c r="W141" s="261"/>
      <c r="X141" s="261"/>
      <c r="Y141" s="261"/>
      <c r="Z141" s="261"/>
      <c r="AA141" s="261"/>
      <c r="AB141" s="1001"/>
      <c r="AC141" s="1001"/>
      <c r="AD141" s="255"/>
      <c r="AE141" s="255"/>
      <c r="AF141" s="1001"/>
      <c r="AG141" s="1007"/>
    </row>
    <row r="142" spans="1:33" ht="15" customHeight="1">
      <c r="A142" s="8"/>
      <c r="B142" s="616"/>
      <c r="C142" s="617"/>
      <c r="D142" s="617"/>
      <c r="E142" s="622" t="s">
        <v>69</v>
      </c>
      <c r="F142" s="622"/>
      <c r="G142" s="622"/>
      <c r="H142" s="622"/>
      <c r="I142" s="622"/>
      <c r="J142" s="622"/>
      <c r="K142" s="989"/>
      <c r="L142" s="990"/>
      <c r="M142" s="990"/>
      <c r="N142" s="990"/>
      <c r="O142" s="990"/>
      <c r="P142" s="990"/>
      <c r="Q142" s="990"/>
      <c r="R142" s="990"/>
      <c r="S142" s="990"/>
      <c r="T142" s="990"/>
      <c r="U142" s="990"/>
      <c r="V142" s="990"/>
      <c r="W142" s="990"/>
      <c r="X142" s="990"/>
      <c r="Y142" s="990"/>
      <c r="Z142" s="990"/>
      <c r="AA142" s="990"/>
      <c r="AB142" s="990"/>
      <c r="AC142" s="990"/>
      <c r="AD142" s="990"/>
      <c r="AE142" s="990"/>
      <c r="AF142" s="990"/>
      <c r="AG142" s="991"/>
    </row>
    <row r="143" spans="1:33" ht="15" customHeight="1">
      <c r="A143" s="8"/>
      <c r="B143" s="618"/>
      <c r="C143" s="619"/>
      <c r="D143" s="619"/>
      <c r="E143" s="260"/>
      <c r="F143" s="260"/>
      <c r="G143" s="260"/>
      <c r="H143" s="260"/>
      <c r="I143" s="260"/>
      <c r="J143" s="260"/>
      <c r="K143" s="992"/>
      <c r="L143" s="993"/>
      <c r="M143" s="993"/>
      <c r="N143" s="993"/>
      <c r="O143" s="993"/>
      <c r="P143" s="993"/>
      <c r="Q143" s="993"/>
      <c r="R143" s="993"/>
      <c r="S143" s="993"/>
      <c r="T143" s="993"/>
      <c r="U143" s="993"/>
      <c r="V143" s="993"/>
      <c r="W143" s="993"/>
      <c r="X143" s="993"/>
      <c r="Y143" s="993"/>
      <c r="Z143" s="993"/>
      <c r="AA143" s="993"/>
      <c r="AB143" s="993"/>
      <c r="AC143" s="993"/>
      <c r="AD143" s="993"/>
      <c r="AE143" s="993"/>
      <c r="AF143" s="993"/>
      <c r="AG143" s="994"/>
    </row>
    <row r="144" spans="1:33" ht="15" customHeight="1">
      <c r="A144" s="8"/>
      <c r="B144" s="618"/>
      <c r="C144" s="619"/>
      <c r="D144" s="619"/>
      <c r="E144" s="624" t="s">
        <v>70</v>
      </c>
      <c r="F144" s="625"/>
      <c r="G144" s="625"/>
      <c r="H144" s="625"/>
      <c r="I144" s="625"/>
      <c r="J144" s="626"/>
      <c r="K144" s="995"/>
      <c r="L144" s="996"/>
      <c r="M144" s="996"/>
      <c r="N144" s="996"/>
      <c r="O144" s="996"/>
      <c r="P144" s="997"/>
      <c r="Q144" s="260" t="s">
        <v>71</v>
      </c>
      <c r="R144" s="260"/>
      <c r="S144" s="260"/>
      <c r="T144" s="260"/>
      <c r="U144" s="260"/>
      <c r="V144" s="260"/>
      <c r="W144" s="1003"/>
      <c r="X144" s="1004"/>
      <c r="Y144" s="1004"/>
      <c r="Z144" s="1004"/>
      <c r="AA144" s="1004"/>
      <c r="AB144" s="1004"/>
      <c r="AC144" s="1004"/>
      <c r="AD144" s="1004"/>
      <c r="AE144" s="1004"/>
      <c r="AF144" s="1004"/>
      <c r="AG144" s="1005"/>
    </row>
    <row r="145" spans="1:33" ht="15" customHeight="1">
      <c r="A145" s="8"/>
      <c r="B145" s="618"/>
      <c r="C145" s="619"/>
      <c r="D145" s="619"/>
      <c r="E145" s="299"/>
      <c r="F145" s="290"/>
      <c r="G145" s="290"/>
      <c r="H145" s="290"/>
      <c r="I145" s="290"/>
      <c r="J145" s="291"/>
      <c r="K145" s="998"/>
      <c r="L145" s="999"/>
      <c r="M145" s="999"/>
      <c r="N145" s="999"/>
      <c r="O145" s="999"/>
      <c r="P145" s="1000"/>
      <c r="Q145" s="260"/>
      <c r="R145" s="260"/>
      <c r="S145" s="260"/>
      <c r="T145" s="260"/>
      <c r="U145" s="260"/>
      <c r="V145" s="260"/>
      <c r="W145" s="992"/>
      <c r="X145" s="993"/>
      <c r="Y145" s="993"/>
      <c r="Z145" s="993"/>
      <c r="AA145" s="993"/>
      <c r="AB145" s="993"/>
      <c r="AC145" s="993"/>
      <c r="AD145" s="993"/>
      <c r="AE145" s="993"/>
      <c r="AF145" s="993"/>
      <c r="AG145" s="994"/>
    </row>
    <row r="146" spans="1:33" ht="15" customHeight="1">
      <c r="A146" s="8"/>
      <c r="B146" s="618"/>
      <c r="C146" s="619"/>
      <c r="D146" s="619"/>
      <c r="E146" s="624" t="s">
        <v>64</v>
      </c>
      <c r="F146" s="625"/>
      <c r="G146" s="625"/>
      <c r="H146" s="625"/>
      <c r="I146" s="625"/>
      <c r="J146" s="626"/>
      <c r="K146" s="260" t="s">
        <v>39</v>
      </c>
      <c r="L146" s="260"/>
      <c r="M146" s="260"/>
      <c r="N146" s="260"/>
      <c r="O146" s="260"/>
      <c r="P146" s="260"/>
      <c r="Q146" s="996"/>
      <c r="R146" s="996"/>
      <c r="S146" s="254" t="s">
        <v>14</v>
      </c>
      <c r="T146" s="996"/>
      <c r="U146" s="996"/>
      <c r="V146" s="997"/>
      <c r="W146" s="260" t="s">
        <v>40</v>
      </c>
      <c r="X146" s="260"/>
      <c r="Y146" s="260"/>
      <c r="Z146" s="260"/>
      <c r="AA146" s="260"/>
      <c r="AB146" s="996"/>
      <c r="AC146" s="996"/>
      <c r="AD146" s="254" t="s">
        <v>14</v>
      </c>
      <c r="AE146" s="254"/>
      <c r="AF146" s="996"/>
      <c r="AG146" s="1006"/>
    </row>
    <row r="147" spans="1:33" ht="15" customHeight="1">
      <c r="A147" s="8"/>
      <c r="B147" s="627"/>
      <c r="C147" s="628"/>
      <c r="D147" s="628"/>
      <c r="E147" s="630"/>
      <c r="F147" s="631"/>
      <c r="G147" s="631"/>
      <c r="H147" s="631"/>
      <c r="I147" s="631"/>
      <c r="J147" s="632"/>
      <c r="K147" s="636"/>
      <c r="L147" s="636"/>
      <c r="M147" s="636"/>
      <c r="N147" s="636"/>
      <c r="O147" s="636"/>
      <c r="P147" s="636"/>
      <c r="Q147" s="1011"/>
      <c r="R147" s="1011"/>
      <c r="S147" s="637"/>
      <c r="T147" s="1011"/>
      <c r="U147" s="1011"/>
      <c r="V147" s="1012"/>
      <c r="W147" s="636"/>
      <c r="X147" s="636"/>
      <c r="Y147" s="636"/>
      <c r="Z147" s="636"/>
      <c r="AA147" s="636"/>
      <c r="AB147" s="1011"/>
      <c r="AC147" s="1011"/>
      <c r="AD147" s="637"/>
      <c r="AE147" s="637"/>
      <c r="AF147" s="1011"/>
      <c r="AG147" s="1013"/>
    </row>
    <row r="148" spans="1:33" ht="15" customHeight="1">
      <c r="S148" s="34"/>
      <c r="T148" s="34"/>
      <c r="U148" s="34"/>
      <c r="V148" s="34"/>
      <c r="W148" s="34"/>
      <c r="X148" s="34"/>
      <c r="Y148" s="34"/>
      <c r="Z148" s="34"/>
      <c r="AA148" s="34"/>
      <c r="AB148" s="34"/>
      <c r="AC148" s="34"/>
      <c r="AD148" s="34"/>
      <c r="AE148" s="34"/>
      <c r="AF148" s="34"/>
      <c r="AG148" s="34"/>
    </row>
    <row r="150" spans="1:33" ht="15" customHeight="1">
      <c r="A150" s="392" t="s">
        <v>72</v>
      </c>
      <c r="B150" s="392"/>
      <c r="C150" s="392"/>
      <c r="D150" s="392"/>
      <c r="E150" s="392"/>
      <c r="F150" s="392"/>
      <c r="G150" s="392"/>
      <c r="H150" s="392"/>
      <c r="I150" s="392"/>
      <c r="J150" s="392"/>
      <c r="K150" s="392"/>
      <c r="L150" s="392"/>
      <c r="M150" s="392"/>
      <c r="N150" s="392"/>
      <c r="O150" s="392"/>
      <c r="P150" s="392"/>
      <c r="Q150" s="392"/>
      <c r="R150" s="392"/>
      <c r="S150" s="392"/>
      <c r="T150" s="392"/>
      <c r="U150" s="392"/>
      <c r="V150" s="392"/>
      <c r="W150" s="392"/>
      <c r="X150" s="392"/>
      <c r="Y150" s="392"/>
      <c r="Z150" s="392"/>
      <c r="AA150" s="392"/>
      <c r="AB150" s="392"/>
      <c r="AC150" s="392"/>
      <c r="AD150" s="392"/>
      <c r="AE150" s="392"/>
      <c r="AF150" s="392"/>
      <c r="AG150" s="392"/>
    </row>
    <row r="151" spans="1:33" ht="15" customHeight="1">
      <c r="A151" s="4"/>
      <c r="B151" s="4"/>
      <c r="C151" s="4"/>
      <c r="D151" s="4"/>
      <c r="E151" s="40"/>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row>
    <row r="152" spans="1:33" ht="15" customHeight="1" thickBot="1">
      <c r="A152" s="1" t="s">
        <v>73</v>
      </c>
      <c r="B152" s="4"/>
      <c r="C152" s="4"/>
      <c r="D152" s="4"/>
      <c r="E152" s="40"/>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row>
    <row r="153" spans="1:33" ht="15" customHeight="1">
      <c r="B153" s="601" t="s">
        <v>74</v>
      </c>
      <c r="C153" s="602"/>
      <c r="D153" s="602"/>
      <c r="E153" s="602"/>
      <c r="F153" s="602"/>
      <c r="G153" s="602"/>
      <c r="H153" s="602"/>
      <c r="I153" s="605"/>
      <c r="J153" s="606"/>
      <c r="K153" s="606"/>
      <c r="L153" s="606"/>
      <c r="M153" s="606"/>
      <c r="N153" s="606"/>
      <c r="O153" s="606"/>
      <c r="P153" s="606"/>
      <c r="Q153" s="606"/>
      <c r="R153" s="606"/>
      <c r="S153" s="607"/>
      <c r="T153" s="608" t="s">
        <v>75</v>
      </c>
      <c r="U153" s="609"/>
      <c r="V153" s="609"/>
      <c r="W153" s="609"/>
      <c r="X153" s="610"/>
      <c r="Y153" s="605"/>
      <c r="Z153" s="606"/>
      <c r="AA153" s="606"/>
      <c r="AB153" s="606"/>
      <c r="AC153" s="606"/>
      <c r="AD153" s="606"/>
      <c r="AE153" s="606"/>
      <c r="AF153" s="606"/>
      <c r="AG153" s="612"/>
    </row>
    <row r="154" spans="1:33" ht="15" customHeight="1">
      <c r="B154" s="603"/>
      <c r="C154" s="604"/>
      <c r="D154" s="604"/>
      <c r="E154" s="604"/>
      <c r="F154" s="604"/>
      <c r="G154" s="604"/>
      <c r="H154" s="604"/>
      <c r="I154" s="579"/>
      <c r="J154" s="580"/>
      <c r="K154" s="580"/>
      <c r="L154" s="580"/>
      <c r="M154" s="580"/>
      <c r="N154" s="580"/>
      <c r="O154" s="580"/>
      <c r="P154" s="580"/>
      <c r="Q154" s="580"/>
      <c r="R154" s="580"/>
      <c r="S154" s="587"/>
      <c r="T154" s="574"/>
      <c r="U154" s="611"/>
      <c r="V154" s="611"/>
      <c r="W154" s="611"/>
      <c r="X154" s="573"/>
      <c r="Y154" s="613"/>
      <c r="Z154" s="614"/>
      <c r="AA154" s="614"/>
      <c r="AB154" s="614"/>
      <c r="AC154" s="614"/>
      <c r="AD154" s="614"/>
      <c r="AE154" s="614"/>
      <c r="AF154" s="614"/>
      <c r="AG154" s="615"/>
    </row>
    <row r="155" spans="1:33" ht="15" customHeight="1">
      <c r="B155" s="556" t="s">
        <v>76</v>
      </c>
      <c r="C155" s="557"/>
      <c r="D155" s="557"/>
      <c r="E155" s="557"/>
      <c r="F155" s="557"/>
      <c r="G155" s="557"/>
      <c r="H155" s="557"/>
      <c r="I155" s="633"/>
      <c r="J155" s="634"/>
      <c r="K155" s="634"/>
      <c r="L155" s="634"/>
      <c r="M155" s="634"/>
      <c r="N155" s="634"/>
      <c r="O155" s="634"/>
      <c r="P155" s="634"/>
      <c r="Q155" s="634"/>
      <c r="R155" s="634"/>
      <c r="S155" s="634"/>
      <c r="T155" s="634"/>
      <c r="U155" s="634"/>
      <c r="V155" s="634"/>
      <c r="W155" s="634"/>
      <c r="X155" s="634"/>
      <c r="Y155" s="634"/>
      <c r="Z155" s="634"/>
      <c r="AA155" s="634"/>
      <c r="AB155" s="634"/>
      <c r="AC155" s="634"/>
      <c r="AD155" s="634"/>
      <c r="AE155" s="634"/>
      <c r="AF155" s="634"/>
      <c r="AG155" s="635"/>
    </row>
    <row r="156" spans="1:33" ht="15" customHeight="1">
      <c r="B156" s="591"/>
      <c r="C156" s="592"/>
      <c r="D156" s="592"/>
      <c r="E156" s="592"/>
      <c r="F156" s="592"/>
      <c r="G156" s="592"/>
      <c r="H156" s="592"/>
      <c r="I156" s="596"/>
      <c r="J156" s="597"/>
      <c r="K156" s="597"/>
      <c r="L156" s="597"/>
      <c r="M156" s="597"/>
      <c r="N156" s="597"/>
      <c r="O156" s="597"/>
      <c r="P156" s="597"/>
      <c r="Q156" s="597"/>
      <c r="R156" s="597"/>
      <c r="S156" s="597"/>
      <c r="T156" s="597"/>
      <c r="U156" s="597"/>
      <c r="V156" s="597"/>
      <c r="W156" s="597"/>
      <c r="X156" s="597"/>
      <c r="Y156" s="597"/>
      <c r="Z156" s="597"/>
      <c r="AA156" s="597"/>
      <c r="AB156" s="597"/>
      <c r="AC156" s="597"/>
      <c r="AD156" s="597"/>
      <c r="AE156" s="597"/>
      <c r="AF156" s="597"/>
      <c r="AG156" s="598"/>
    </row>
    <row r="157" spans="1:33" ht="15" customHeight="1">
      <c r="B157" s="583" t="s">
        <v>77</v>
      </c>
      <c r="C157" s="563"/>
      <c r="D157" s="563"/>
      <c r="E157" s="563"/>
      <c r="F157" s="563"/>
      <c r="G157" s="563"/>
      <c r="H157" s="563"/>
      <c r="I157" s="593"/>
      <c r="J157" s="594"/>
      <c r="K157" s="594"/>
      <c r="L157" s="594"/>
      <c r="M157" s="594"/>
      <c r="N157" s="594"/>
      <c r="O157" s="594"/>
      <c r="P157" s="594"/>
      <c r="Q157" s="594"/>
      <c r="R157" s="594"/>
      <c r="S157" s="594"/>
      <c r="T157" s="594"/>
      <c r="U157" s="594"/>
      <c r="V157" s="594"/>
      <c r="W157" s="594"/>
      <c r="X157" s="594"/>
      <c r="Y157" s="594"/>
      <c r="Z157" s="594"/>
      <c r="AA157" s="594"/>
      <c r="AB157" s="594"/>
      <c r="AC157" s="594"/>
      <c r="AD157" s="594"/>
      <c r="AE157" s="594"/>
      <c r="AF157" s="594"/>
      <c r="AG157" s="595"/>
    </row>
    <row r="158" spans="1:33" ht="15" customHeight="1">
      <c r="B158" s="556"/>
      <c r="C158" s="557"/>
      <c r="D158" s="557"/>
      <c r="E158" s="557"/>
      <c r="F158" s="557"/>
      <c r="G158" s="557"/>
      <c r="H158" s="557"/>
      <c r="I158" s="596"/>
      <c r="J158" s="597"/>
      <c r="K158" s="597"/>
      <c r="L158" s="597"/>
      <c r="M158" s="597"/>
      <c r="N158" s="597"/>
      <c r="O158" s="597"/>
      <c r="P158" s="597"/>
      <c r="Q158" s="597"/>
      <c r="R158" s="597"/>
      <c r="S158" s="597"/>
      <c r="T158" s="597"/>
      <c r="U158" s="597"/>
      <c r="V158" s="597"/>
      <c r="W158" s="597"/>
      <c r="X158" s="597"/>
      <c r="Y158" s="597"/>
      <c r="Z158" s="597"/>
      <c r="AA158" s="597"/>
      <c r="AB158" s="597"/>
      <c r="AC158" s="597"/>
      <c r="AD158" s="597"/>
      <c r="AE158" s="597"/>
      <c r="AF158" s="597"/>
      <c r="AG158" s="598"/>
    </row>
    <row r="159" spans="1:33" ht="15" customHeight="1">
      <c r="B159" s="556" t="s">
        <v>78</v>
      </c>
      <c r="C159" s="557"/>
      <c r="D159" s="557"/>
      <c r="E159" s="557"/>
      <c r="F159" s="557"/>
      <c r="G159" s="557"/>
      <c r="H159" s="557"/>
      <c r="I159" s="593"/>
      <c r="J159" s="594"/>
      <c r="K159" s="594"/>
      <c r="L159" s="594"/>
      <c r="M159" s="594"/>
      <c r="N159" s="594"/>
      <c r="O159" s="594"/>
      <c r="P159" s="594"/>
      <c r="Q159" s="594"/>
      <c r="R159" s="594"/>
      <c r="S159" s="594"/>
      <c r="T159" s="594"/>
      <c r="U159" s="594"/>
      <c r="V159" s="594"/>
      <c r="W159" s="594"/>
      <c r="X159" s="594"/>
      <c r="Y159" s="594"/>
      <c r="Z159" s="594"/>
      <c r="AA159" s="594"/>
      <c r="AB159" s="594"/>
      <c r="AC159" s="594"/>
      <c r="AD159" s="594"/>
      <c r="AE159" s="594"/>
      <c r="AF159" s="594"/>
      <c r="AG159" s="595"/>
    </row>
    <row r="160" spans="1:33" ht="15" customHeight="1">
      <c r="B160" s="591"/>
      <c r="C160" s="592"/>
      <c r="D160" s="592"/>
      <c r="E160" s="592"/>
      <c r="F160" s="592"/>
      <c r="G160" s="592"/>
      <c r="H160" s="592"/>
      <c r="I160" s="596"/>
      <c r="J160" s="597"/>
      <c r="K160" s="597"/>
      <c r="L160" s="597"/>
      <c r="M160" s="597"/>
      <c r="N160" s="597"/>
      <c r="O160" s="597"/>
      <c r="P160" s="597"/>
      <c r="Q160" s="597"/>
      <c r="R160" s="597"/>
      <c r="S160" s="597"/>
      <c r="T160" s="597"/>
      <c r="U160" s="597"/>
      <c r="V160" s="597"/>
      <c r="W160" s="597"/>
      <c r="X160" s="597"/>
      <c r="Y160" s="597"/>
      <c r="Z160" s="597"/>
      <c r="AA160" s="597"/>
      <c r="AB160" s="597"/>
      <c r="AC160" s="597"/>
      <c r="AD160" s="597"/>
      <c r="AE160" s="597"/>
      <c r="AF160" s="597"/>
      <c r="AG160" s="598"/>
    </row>
    <row r="161" spans="1:33" ht="15" customHeight="1">
      <c r="B161" s="583" t="s">
        <v>79</v>
      </c>
      <c r="C161" s="563"/>
      <c r="D161" s="563"/>
      <c r="E161" s="563"/>
      <c r="F161" s="563"/>
      <c r="G161" s="563"/>
      <c r="H161" s="584"/>
      <c r="I161" s="578"/>
      <c r="J161" s="578"/>
      <c r="K161" s="581" t="s">
        <v>14</v>
      </c>
      <c r="L161" s="578"/>
      <c r="M161" s="578"/>
      <c r="N161" s="581" t="s">
        <v>14</v>
      </c>
      <c r="O161" s="578"/>
      <c r="P161" s="578"/>
      <c r="Q161" s="586"/>
      <c r="R161" s="573" t="s">
        <v>80</v>
      </c>
      <c r="S161" s="563"/>
      <c r="T161" s="563"/>
      <c r="U161" s="563"/>
      <c r="V161" s="563"/>
      <c r="W161" s="563"/>
      <c r="X161" s="574"/>
      <c r="Y161" s="577"/>
      <c r="Z161" s="578"/>
      <c r="AA161" s="581" t="s">
        <v>14</v>
      </c>
      <c r="AB161" s="578"/>
      <c r="AC161" s="578"/>
      <c r="AD161" s="581" t="s">
        <v>14</v>
      </c>
      <c r="AE161" s="588"/>
      <c r="AF161" s="588"/>
      <c r="AG161" s="589"/>
    </row>
    <row r="162" spans="1:33" ht="23.45" customHeight="1">
      <c r="B162" s="556"/>
      <c r="C162" s="557"/>
      <c r="D162" s="557"/>
      <c r="E162" s="557"/>
      <c r="F162" s="557"/>
      <c r="G162" s="557"/>
      <c r="H162" s="585"/>
      <c r="I162" s="580"/>
      <c r="J162" s="580"/>
      <c r="K162" s="582"/>
      <c r="L162" s="580"/>
      <c r="M162" s="580"/>
      <c r="N162" s="582"/>
      <c r="O162" s="580"/>
      <c r="P162" s="580"/>
      <c r="Q162" s="587"/>
      <c r="R162" s="575"/>
      <c r="S162" s="557"/>
      <c r="T162" s="557"/>
      <c r="U162" s="557"/>
      <c r="V162" s="557"/>
      <c r="W162" s="557"/>
      <c r="X162" s="576"/>
      <c r="Y162" s="579"/>
      <c r="Z162" s="580"/>
      <c r="AA162" s="582"/>
      <c r="AB162" s="580"/>
      <c r="AC162" s="580"/>
      <c r="AD162" s="582"/>
      <c r="AE162" s="580"/>
      <c r="AF162" s="580"/>
      <c r="AG162" s="590"/>
    </row>
    <row r="163" spans="1:33" ht="15" customHeight="1">
      <c r="B163" s="556" t="s">
        <v>27</v>
      </c>
      <c r="C163" s="557"/>
      <c r="D163" s="557"/>
      <c r="E163" s="557"/>
      <c r="F163" s="560"/>
      <c r="G163" s="560"/>
      <c r="H163" s="560"/>
      <c r="I163" s="561"/>
      <c r="J163" s="561"/>
      <c r="K163" s="561"/>
      <c r="L163" s="561"/>
      <c r="M163" s="563" t="s">
        <v>28</v>
      </c>
      <c r="N163" s="563"/>
      <c r="O163" s="563"/>
      <c r="P163" s="564"/>
      <c r="Q163" s="564"/>
      <c r="R163" s="565"/>
      <c r="S163" s="565"/>
      <c r="T163" s="565"/>
      <c r="U163" s="565"/>
      <c r="V163" s="565"/>
      <c r="W163" s="557" t="s">
        <v>22</v>
      </c>
      <c r="X163" s="557"/>
      <c r="Y163" s="563"/>
      <c r="Z163" s="567"/>
      <c r="AA163" s="568"/>
      <c r="AB163" s="568"/>
      <c r="AC163" s="568"/>
      <c r="AD163" s="568"/>
      <c r="AE163" s="568"/>
      <c r="AF163" s="568"/>
      <c r="AG163" s="569"/>
    </row>
    <row r="164" spans="1:33" ht="15" customHeight="1" thickBot="1">
      <c r="B164" s="558"/>
      <c r="C164" s="559"/>
      <c r="D164" s="559"/>
      <c r="E164" s="559"/>
      <c r="F164" s="562"/>
      <c r="G164" s="562"/>
      <c r="H164" s="562"/>
      <c r="I164" s="562"/>
      <c r="J164" s="562"/>
      <c r="K164" s="562"/>
      <c r="L164" s="562"/>
      <c r="M164" s="559"/>
      <c r="N164" s="559"/>
      <c r="O164" s="559"/>
      <c r="P164" s="566"/>
      <c r="Q164" s="566"/>
      <c r="R164" s="566"/>
      <c r="S164" s="566"/>
      <c r="T164" s="566"/>
      <c r="U164" s="566"/>
      <c r="V164" s="566"/>
      <c r="W164" s="559"/>
      <c r="X164" s="559"/>
      <c r="Y164" s="559"/>
      <c r="Z164" s="570"/>
      <c r="AA164" s="571"/>
      <c r="AB164" s="571"/>
      <c r="AC164" s="571"/>
      <c r="AD164" s="571"/>
      <c r="AE164" s="571"/>
      <c r="AF164" s="571"/>
      <c r="AG164" s="572"/>
    </row>
    <row r="165" spans="1:33" ht="15" customHeight="1" thickBot="1">
      <c r="A165" s="4"/>
      <c r="B165" s="26"/>
      <c r="C165" s="26"/>
      <c r="D165" s="26"/>
      <c r="E165" s="30"/>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row>
    <row r="166" spans="1:33" ht="15" customHeight="1" thickBot="1">
      <c r="A166" s="4"/>
      <c r="B166" s="551" t="s">
        <v>81</v>
      </c>
      <c r="C166" s="552"/>
      <c r="D166" s="552"/>
      <c r="E166" s="552"/>
      <c r="F166" s="552"/>
      <c r="G166" s="552"/>
      <c r="H166" s="553"/>
      <c r="I166" s="554" t="s">
        <v>82</v>
      </c>
      <c r="J166" s="552"/>
      <c r="K166" s="552"/>
      <c r="L166" s="552"/>
      <c r="M166" s="552"/>
      <c r="N166" s="552"/>
      <c r="O166" s="553"/>
      <c r="P166" s="782" t="s">
        <v>83</v>
      </c>
      <c r="Q166" s="783"/>
      <c r="R166" s="783"/>
      <c r="S166" s="783"/>
      <c r="T166" s="783"/>
      <c r="U166" s="783"/>
      <c r="V166" s="783"/>
      <c r="W166" s="783"/>
      <c r="X166" s="783"/>
      <c r="Y166" s="783"/>
      <c r="Z166" s="783"/>
      <c r="AA166" s="783"/>
      <c r="AB166" s="783"/>
      <c r="AC166" s="783"/>
      <c r="AD166" s="783"/>
      <c r="AE166" s="783"/>
      <c r="AF166" s="783"/>
      <c r="AG166" s="784"/>
    </row>
    <row r="167" spans="1:33" ht="15" customHeight="1" thickTop="1" thickBot="1">
      <c r="A167" s="4"/>
      <c r="B167" s="529" t="s">
        <v>84</v>
      </c>
      <c r="C167" s="530"/>
      <c r="D167" s="530"/>
      <c r="E167" s="530"/>
      <c r="F167" s="530"/>
      <c r="G167" s="530"/>
      <c r="H167" s="555"/>
      <c r="I167" s="523" t="s">
        <v>85</v>
      </c>
      <c r="J167" s="520"/>
      <c r="K167" s="520"/>
      <c r="L167" s="520"/>
      <c r="M167" s="520"/>
      <c r="N167" s="520"/>
      <c r="O167" s="524"/>
      <c r="P167" s="779" t="s">
        <v>86</v>
      </c>
      <c r="Q167" s="780"/>
      <c r="R167" s="780"/>
      <c r="S167" s="780"/>
      <c r="T167" s="780"/>
      <c r="U167" s="780"/>
      <c r="V167" s="780"/>
      <c r="W167" s="780"/>
      <c r="X167" s="780"/>
      <c r="Y167" s="780"/>
      <c r="Z167" s="780"/>
      <c r="AA167" s="780"/>
      <c r="AB167" s="780"/>
      <c r="AC167" s="780"/>
      <c r="AD167" s="780"/>
      <c r="AE167" s="780"/>
      <c r="AF167" s="780"/>
      <c r="AG167" s="781"/>
    </row>
    <row r="168" spans="1:33" ht="15" customHeight="1" thickTop="1">
      <c r="A168" s="4"/>
      <c r="B168" s="545" t="s">
        <v>87</v>
      </c>
      <c r="C168" s="546"/>
      <c r="D168" s="546"/>
      <c r="E168" s="546"/>
      <c r="F168" s="546"/>
      <c r="G168" s="546"/>
      <c r="H168" s="546"/>
      <c r="I168" s="546" t="s">
        <v>88</v>
      </c>
      <c r="J168" s="546"/>
      <c r="K168" s="546"/>
      <c r="L168" s="546"/>
      <c r="M168" s="546"/>
      <c r="N168" s="546"/>
      <c r="O168" s="546"/>
      <c r="P168" s="536" t="s">
        <v>89</v>
      </c>
      <c r="Q168" s="537"/>
      <c r="R168" s="537"/>
      <c r="S168" s="537"/>
      <c r="T168" s="537"/>
      <c r="U168" s="537"/>
      <c r="V168" s="537"/>
      <c r="W168" s="537"/>
      <c r="X168" s="537"/>
      <c r="Y168" s="537"/>
      <c r="Z168" s="537"/>
      <c r="AA168" s="537"/>
      <c r="AB168" s="537"/>
      <c r="AC168" s="537"/>
      <c r="AD168" s="537"/>
      <c r="AE168" s="537"/>
      <c r="AF168" s="537"/>
      <c r="AG168" s="538"/>
    </row>
    <row r="169" spans="1:33" ht="15" customHeight="1">
      <c r="A169" s="4"/>
      <c r="B169" s="547"/>
      <c r="C169" s="548"/>
      <c r="D169" s="548"/>
      <c r="E169" s="548"/>
      <c r="F169" s="548"/>
      <c r="G169" s="548"/>
      <c r="H169" s="548"/>
      <c r="I169" s="548" t="s">
        <v>90</v>
      </c>
      <c r="J169" s="548"/>
      <c r="K169" s="548"/>
      <c r="L169" s="548"/>
      <c r="M169" s="548"/>
      <c r="N169" s="548"/>
      <c r="O169" s="548"/>
      <c r="P169" s="512" t="s">
        <v>91</v>
      </c>
      <c r="Q169" s="513"/>
      <c r="R169" s="513"/>
      <c r="S169" s="513"/>
      <c r="T169" s="513"/>
      <c r="U169" s="513"/>
      <c r="V169" s="513"/>
      <c r="W169" s="513"/>
      <c r="X169" s="513"/>
      <c r="Y169" s="513"/>
      <c r="Z169" s="513"/>
      <c r="AA169" s="513"/>
      <c r="AB169" s="513"/>
      <c r="AC169" s="513"/>
      <c r="AD169" s="513"/>
      <c r="AE169" s="513"/>
      <c r="AF169" s="513"/>
      <c r="AG169" s="514"/>
    </row>
    <row r="170" spans="1:33" ht="15" customHeight="1" thickBot="1">
      <c r="A170" s="4"/>
      <c r="B170" s="549"/>
      <c r="C170" s="550"/>
      <c r="D170" s="550"/>
      <c r="E170" s="550"/>
      <c r="F170" s="550"/>
      <c r="G170" s="550"/>
      <c r="H170" s="550"/>
      <c r="I170" s="550" t="s">
        <v>92</v>
      </c>
      <c r="J170" s="550"/>
      <c r="K170" s="550"/>
      <c r="L170" s="550"/>
      <c r="M170" s="550"/>
      <c r="N170" s="550"/>
      <c r="O170" s="550"/>
      <c r="P170" s="776" t="s">
        <v>93</v>
      </c>
      <c r="Q170" s="777"/>
      <c r="R170" s="777"/>
      <c r="S170" s="777"/>
      <c r="T170" s="777"/>
      <c r="U170" s="777"/>
      <c r="V170" s="777"/>
      <c r="W170" s="777"/>
      <c r="X170" s="777"/>
      <c r="Y170" s="777"/>
      <c r="Z170" s="777"/>
      <c r="AA170" s="777"/>
      <c r="AB170" s="777"/>
      <c r="AC170" s="777"/>
      <c r="AD170" s="777"/>
      <c r="AE170" s="777"/>
      <c r="AF170" s="777"/>
      <c r="AG170" s="778"/>
    </row>
    <row r="171" spans="1:33" ht="15" customHeight="1" thickTop="1">
      <c r="A171" s="4"/>
      <c r="B171" s="519" t="s">
        <v>94</v>
      </c>
      <c r="C171" s="520"/>
      <c r="D171" s="520"/>
      <c r="E171" s="520"/>
      <c r="F171" s="520"/>
      <c r="G171" s="520"/>
      <c r="H171" s="520"/>
      <c r="I171" s="523" t="s">
        <v>95</v>
      </c>
      <c r="J171" s="520"/>
      <c r="K171" s="520"/>
      <c r="L171" s="520"/>
      <c r="M171" s="520"/>
      <c r="N171" s="520"/>
      <c r="O171" s="524"/>
      <c r="P171" s="523" t="s">
        <v>96</v>
      </c>
      <c r="Q171" s="520"/>
      <c r="R171" s="520"/>
      <c r="S171" s="520"/>
      <c r="T171" s="520"/>
      <c r="U171" s="520"/>
      <c r="V171" s="520"/>
      <c r="W171" s="520"/>
      <c r="X171" s="520"/>
      <c r="Y171" s="520"/>
      <c r="Z171" s="520"/>
      <c r="AA171" s="520"/>
      <c r="AB171" s="520"/>
      <c r="AC171" s="520"/>
      <c r="AD171" s="520"/>
      <c r="AE171" s="520"/>
      <c r="AF171" s="520"/>
      <c r="AG171" s="527"/>
    </row>
    <row r="172" spans="1:33" ht="15" customHeight="1" thickBot="1">
      <c r="A172" s="4"/>
      <c r="B172" s="521"/>
      <c r="C172" s="522"/>
      <c r="D172" s="522"/>
      <c r="E172" s="522"/>
      <c r="F172" s="522"/>
      <c r="G172" s="522"/>
      <c r="H172" s="522"/>
      <c r="I172" s="525"/>
      <c r="J172" s="522"/>
      <c r="K172" s="522"/>
      <c r="L172" s="522"/>
      <c r="M172" s="522"/>
      <c r="N172" s="522"/>
      <c r="O172" s="526"/>
      <c r="P172" s="525"/>
      <c r="Q172" s="522"/>
      <c r="R172" s="522"/>
      <c r="S172" s="522"/>
      <c r="T172" s="522"/>
      <c r="U172" s="522"/>
      <c r="V172" s="522"/>
      <c r="W172" s="522"/>
      <c r="X172" s="522"/>
      <c r="Y172" s="522"/>
      <c r="Z172" s="522"/>
      <c r="AA172" s="522"/>
      <c r="AB172" s="522"/>
      <c r="AC172" s="522"/>
      <c r="AD172" s="522"/>
      <c r="AE172" s="522"/>
      <c r="AF172" s="522"/>
      <c r="AG172" s="528"/>
    </row>
    <row r="173" spans="1:33" ht="15" customHeight="1" thickTop="1">
      <c r="A173" s="4"/>
      <c r="B173" s="529" t="s">
        <v>97</v>
      </c>
      <c r="C173" s="530"/>
      <c r="D173" s="530"/>
      <c r="E173" s="530"/>
      <c r="F173" s="530"/>
      <c r="G173" s="530"/>
      <c r="H173" s="530"/>
      <c r="I173" s="533" t="s">
        <v>98</v>
      </c>
      <c r="J173" s="534"/>
      <c r="K173" s="534"/>
      <c r="L173" s="534"/>
      <c r="M173" s="534"/>
      <c r="N173" s="534"/>
      <c r="O173" s="535"/>
      <c r="P173" s="536" t="s">
        <v>99</v>
      </c>
      <c r="Q173" s="537"/>
      <c r="R173" s="537"/>
      <c r="S173" s="537"/>
      <c r="T173" s="537"/>
      <c r="U173" s="537"/>
      <c r="V173" s="537"/>
      <c r="W173" s="537"/>
      <c r="X173" s="537"/>
      <c r="Y173" s="537"/>
      <c r="Z173" s="537"/>
      <c r="AA173" s="537"/>
      <c r="AB173" s="537"/>
      <c r="AC173" s="537"/>
      <c r="AD173" s="537"/>
      <c r="AE173" s="537"/>
      <c r="AF173" s="537"/>
      <c r="AG173" s="538"/>
    </row>
    <row r="174" spans="1:33" ht="15" customHeight="1">
      <c r="A174" s="4"/>
      <c r="B174" s="529"/>
      <c r="C174" s="530"/>
      <c r="D174" s="530"/>
      <c r="E174" s="530"/>
      <c r="F174" s="530"/>
      <c r="G174" s="530"/>
      <c r="H174" s="530"/>
      <c r="I174" s="512" t="s">
        <v>100</v>
      </c>
      <c r="J174" s="513"/>
      <c r="K174" s="513"/>
      <c r="L174" s="513"/>
      <c r="M174" s="513"/>
      <c r="N174" s="513"/>
      <c r="O174" s="539"/>
      <c r="P174" s="512" t="s">
        <v>101</v>
      </c>
      <c r="Q174" s="513"/>
      <c r="R174" s="513"/>
      <c r="S174" s="513"/>
      <c r="T174" s="513"/>
      <c r="U174" s="513"/>
      <c r="V174" s="513"/>
      <c r="W174" s="513"/>
      <c r="X174" s="513"/>
      <c r="Y174" s="513"/>
      <c r="Z174" s="513"/>
      <c r="AA174" s="513"/>
      <c r="AB174" s="513"/>
      <c r="AC174" s="513"/>
      <c r="AD174" s="513"/>
      <c r="AE174" s="513"/>
      <c r="AF174" s="513"/>
      <c r="AG174" s="514"/>
    </row>
    <row r="175" spans="1:33" ht="15" customHeight="1">
      <c r="A175" s="4"/>
      <c r="B175" s="529"/>
      <c r="C175" s="530"/>
      <c r="D175" s="530"/>
      <c r="E175" s="530"/>
      <c r="F175" s="530"/>
      <c r="G175" s="530"/>
      <c r="H175" s="530"/>
      <c r="I175" s="540" t="s">
        <v>102</v>
      </c>
      <c r="J175" s="541"/>
      <c r="K175" s="541"/>
      <c r="L175" s="541"/>
      <c r="M175" s="541"/>
      <c r="N175" s="541"/>
      <c r="O175" s="542"/>
      <c r="P175" s="540" t="s">
        <v>103</v>
      </c>
      <c r="Q175" s="541"/>
      <c r="R175" s="541"/>
      <c r="S175" s="541"/>
      <c r="T175" s="541"/>
      <c r="U175" s="541"/>
      <c r="V175" s="541"/>
      <c r="W175" s="541"/>
      <c r="X175" s="541"/>
      <c r="Y175" s="541"/>
      <c r="Z175" s="541"/>
      <c r="AA175" s="541"/>
      <c r="AB175" s="541"/>
      <c r="AC175" s="541"/>
      <c r="AD175" s="541"/>
      <c r="AE175" s="541"/>
      <c r="AF175" s="541"/>
      <c r="AG175" s="543"/>
    </row>
    <row r="176" spans="1:33" ht="15" customHeight="1">
      <c r="A176" s="4"/>
      <c r="B176" s="529"/>
      <c r="C176" s="530"/>
      <c r="D176" s="530"/>
      <c r="E176" s="530"/>
      <c r="F176" s="530"/>
      <c r="G176" s="530"/>
      <c r="H176" s="530"/>
      <c r="I176" s="533"/>
      <c r="J176" s="534"/>
      <c r="K176" s="534"/>
      <c r="L176" s="534"/>
      <c r="M176" s="534"/>
      <c r="N176" s="534"/>
      <c r="O176" s="535"/>
      <c r="P176" s="533"/>
      <c r="Q176" s="534"/>
      <c r="R176" s="534"/>
      <c r="S176" s="534"/>
      <c r="T176" s="534"/>
      <c r="U176" s="534"/>
      <c r="V176" s="534"/>
      <c r="W176" s="534"/>
      <c r="X176" s="534"/>
      <c r="Y176" s="534"/>
      <c r="Z176" s="534"/>
      <c r="AA176" s="534"/>
      <c r="AB176" s="534"/>
      <c r="AC176" s="534"/>
      <c r="AD176" s="534"/>
      <c r="AE176" s="534"/>
      <c r="AF176" s="534"/>
      <c r="AG176" s="544"/>
    </row>
    <row r="177" spans="1:33" ht="15" customHeight="1">
      <c r="A177" s="4"/>
      <c r="B177" s="529"/>
      <c r="C177" s="530"/>
      <c r="D177" s="530"/>
      <c r="E177" s="530"/>
      <c r="F177" s="530"/>
      <c r="G177" s="530"/>
      <c r="H177" s="530"/>
      <c r="I177" s="1056" t="s">
        <v>104</v>
      </c>
      <c r="J177" s="1057"/>
      <c r="K177" s="1057"/>
      <c r="L177" s="1057"/>
      <c r="M177" s="1057"/>
      <c r="N177" s="1057"/>
      <c r="O177" s="1058"/>
      <c r="P177" s="512" t="s">
        <v>105</v>
      </c>
      <c r="Q177" s="513"/>
      <c r="R177" s="513"/>
      <c r="S177" s="513"/>
      <c r="T177" s="513"/>
      <c r="U177" s="513"/>
      <c r="V177" s="513"/>
      <c r="W177" s="513"/>
      <c r="X177" s="513"/>
      <c r="Y177" s="513"/>
      <c r="Z177" s="513"/>
      <c r="AA177" s="513"/>
      <c r="AB177" s="513"/>
      <c r="AC177" s="513"/>
      <c r="AD177" s="513"/>
      <c r="AE177" s="513"/>
      <c r="AF177" s="513"/>
      <c r="AG177" s="514"/>
    </row>
    <row r="178" spans="1:33" ht="15" customHeight="1" thickBot="1">
      <c r="A178" s="4"/>
      <c r="B178" s="531"/>
      <c r="C178" s="532"/>
      <c r="D178" s="532"/>
      <c r="E178" s="532"/>
      <c r="F178" s="532"/>
      <c r="G178" s="532"/>
      <c r="H178" s="532"/>
      <c r="I178" s="515" t="s">
        <v>106</v>
      </c>
      <c r="J178" s="516"/>
      <c r="K178" s="516"/>
      <c r="L178" s="516"/>
      <c r="M178" s="516"/>
      <c r="N178" s="516"/>
      <c r="O178" s="517"/>
      <c r="P178" s="515" t="s">
        <v>107</v>
      </c>
      <c r="Q178" s="516"/>
      <c r="R178" s="516"/>
      <c r="S178" s="516"/>
      <c r="T178" s="516"/>
      <c r="U178" s="516"/>
      <c r="V178" s="516"/>
      <c r="W178" s="516"/>
      <c r="X178" s="516"/>
      <c r="Y178" s="516"/>
      <c r="Z178" s="516"/>
      <c r="AA178" s="516"/>
      <c r="AB178" s="516"/>
      <c r="AC178" s="516"/>
      <c r="AD178" s="516"/>
      <c r="AE178" s="516"/>
      <c r="AF178" s="516"/>
      <c r="AG178" s="518"/>
    </row>
    <row r="179" spans="1:33" ht="15" customHeight="1">
      <c r="A179" s="4"/>
      <c r="B179" s="2"/>
      <c r="C179" s="2"/>
      <c r="D179" s="2"/>
      <c r="E179" s="37"/>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1:33" ht="15" customHeight="1">
      <c r="A180" s="1" t="s">
        <v>108</v>
      </c>
      <c r="B180" s="36"/>
      <c r="C180" s="36"/>
      <c r="D180" s="36"/>
      <c r="E180" s="35"/>
      <c r="F180" s="36"/>
      <c r="G180" s="36"/>
      <c r="H180" s="36"/>
      <c r="I180" s="36"/>
      <c r="J180" s="36"/>
      <c r="K180" s="36"/>
      <c r="L180" s="36"/>
      <c r="M180" s="36"/>
      <c r="N180" s="36"/>
      <c r="O180" s="36"/>
      <c r="P180" s="36"/>
      <c r="Q180" s="36"/>
      <c r="R180" s="10"/>
      <c r="S180" s="10"/>
      <c r="T180" s="10"/>
      <c r="U180" s="7"/>
      <c r="V180" s="2"/>
      <c r="W180" s="2"/>
      <c r="X180" s="2"/>
      <c r="Y180" s="2"/>
      <c r="Z180" s="2"/>
      <c r="AA180" s="2"/>
      <c r="AB180" s="2"/>
      <c r="AC180" s="2"/>
      <c r="AD180" s="2"/>
      <c r="AE180" s="2"/>
      <c r="AF180" s="2"/>
      <c r="AG180" s="2"/>
    </row>
    <row r="181" spans="1:33" ht="25.5" customHeight="1" thickBot="1">
      <c r="B181" s="504" t="s">
        <v>109</v>
      </c>
      <c r="C181" s="504"/>
      <c r="D181" s="504"/>
      <c r="E181" s="504"/>
      <c r="F181" s="504"/>
      <c r="G181" s="504"/>
      <c r="H181" s="504"/>
      <c r="I181" s="504"/>
      <c r="J181" s="504"/>
      <c r="K181" s="504"/>
      <c r="L181" s="504"/>
      <c r="M181" s="504"/>
      <c r="N181" s="504"/>
      <c r="O181" s="504"/>
      <c r="P181" s="504"/>
      <c r="Q181" s="504"/>
      <c r="R181" s="504"/>
      <c r="S181" s="504"/>
      <c r="T181" s="504"/>
      <c r="U181" s="504"/>
      <c r="V181" s="504"/>
      <c r="W181" s="504"/>
      <c r="X181" s="504"/>
      <c r="Y181" s="504"/>
      <c r="Z181" s="504"/>
      <c r="AA181" s="504"/>
      <c r="AB181" s="504"/>
      <c r="AC181" s="504"/>
      <c r="AD181" s="504"/>
      <c r="AE181" s="504"/>
      <c r="AF181" s="504"/>
      <c r="AG181" s="504"/>
    </row>
    <row r="182" spans="1:33" ht="22.5" customHeight="1">
      <c r="A182" s="204" t="b">
        <v>0</v>
      </c>
      <c r="B182" s="83"/>
      <c r="C182" s="84" t="s">
        <v>110</v>
      </c>
      <c r="D182" s="508" t="s">
        <v>111</v>
      </c>
      <c r="E182" s="508"/>
      <c r="F182" s="508"/>
      <c r="G182" s="508"/>
      <c r="H182" s="508"/>
      <c r="I182" s="508"/>
      <c r="J182" s="508"/>
      <c r="K182" s="508"/>
      <c r="L182" s="508"/>
      <c r="M182" s="508"/>
      <c r="N182" s="508"/>
      <c r="O182" s="508"/>
      <c r="P182" s="508"/>
      <c r="Q182" s="508"/>
      <c r="R182" s="508"/>
      <c r="S182" s="508"/>
      <c r="T182" s="508"/>
      <c r="U182" s="508"/>
      <c r="V182" s="508"/>
      <c r="W182" s="508"/>
      <c r="X182" s="508"/>
      <c r="Y182" s="508"/>
      <c r="Z182" s="508"/>
      <c r="AA182" s="508"/>
      <c r="AB182" s="508"/>
      <c r="AC182" s="508"/>
      <c r="AD182" s="508"/>
      <c r="AE182" s="508"/>
      <c r="AF182" s="508"/>
      <c r="AG182" s="509"/>
    </row>
    <row r="183" spans="1:33" ht="22.5" customHeight="1" thickBot="1">
      <c r="A183" s="204" t="b">
        <v>0</v>
      </c>
      <c r="B183" s="85"/>
      <c r="C183" s="86" t="s">
        <v>112</v>
      </c>
      <c r="D183" s="504"/>
      <c r="E183" s="504"/>
      <c r="F183" s="504"/>
      <c r="G183" s="504"/>
      <c r="H183" s="504"/>
      <c r="I183" s="504"/>
      <c r="J183" s="504"/>
      <c r="K183" s="504"/>
      <c r="L183" s="504"/>
      <c r="M183" s="504"/>
      <c r="N183" s="504"/>
      <c r="O183" s="504"/>
      <c r="P183" s="504"/>
      <c r="Q183" s="504"/>
      <c r="R183" s="504"/>
      <c r="S183" s="504"/>
      <c r="T183" s="504"/>
      <c r="U183" s="504"/>
      <c r="V183" s="504"/>
      <c r="W183" s="504"/>
      <c r="X183" s="504"/>
      <c r="Y183" s="504"/>
      <c r="Z183" s="504"/>
      <c r="AA183" s="504"/>
      <c r="AB183" s="504"/>
      <c r="AC183" s="504"/>
      <c r="AD183" s="504"/>
      <c r="AE183" s="504"/>
      <c r="AF183" s="504"/>
      <c r="AG183" s="510"/>
    </row>
    <row r="184" spans="1:33" ht="22.5" customHeight="1">
      <c r="A184" s="204" t="b">
        <v>0</v>
      </c>
      <c r="B184" s="83"/>
      <c r="C184" s="84" t="s">
        <v>110</v>
      </c>
      <c r="D184" s="508" t="s">
        <v>113</v>
      </c>
      <c r="E184" s="508"/>
      <c r="F184" s="508"/>
      <c r="G184" s="508"/>
      <c r="H184" s="508"/>
      <c r="I184" s="508"/>
      <c r="J184" s="508"/>
      <c r="K184" s="508"/>
      <c r="L184" s="508"/>
      <c r="M184" s="508"/>
      <c r="N184" s="508"/>
      <c r="O184" s="508"/>
      <c r="P184" s="508"/>
      <c r="Q184" s="508"/>
      <c r="R184" s="508"/>
      <c r="S184" s="508"/>
      <c r="T184" s="508"/>
      <c r="U184" s="508"/>
      <c r="V184" s="508"/>
      <c r="W184" s="508"/>
      <c r="X184" s="508"/>
      <c r="Y184" s="508"/>
      <c r="Z184" s="508"/>
      <c r="AA184" s="508"/>
      <c r="AB184" s="508"/>
      <c r="AC184" s="508"/>
      <c r="AD184" s="508"/>
      <c r="AE184" s="508"/>
      <c r="AF184" s="508"/>
      <c r="AG184" s="509"/>
    </row>
    <row r="185" spans="1:33" ht="22.5" customHeight="1" thickBot="1">
      <c r="A185" s="204" t="b">
        <v>0</v>
      </c>
      <c r="B185" s="85"/>
      <c r="C185" s="86" t="s">
        <v>112</v>
      </c>
      <c r="D185" s="504"/>
      <c r="E185" s="504"/>
      <c r="F185" s="504"/>
      <c r="G185" s="504"/>
      <c r="H185" s="504"/>
      <c r="I185" s="504"/>
      <c r="J185" s="504"/>
      <c r="K185" s="504"/>
      <c r="L185" s="504"/>
      <c r="M185" s="504"/>
      <c r="N185" s="504"/>
      <c r="O185" s="504"/>
      <c r="P185" s="504"/>
      <c r="Q185" s="504"/>
      <c r="R185" s="504"/>
      <c r="S185" s="504"/>
      <c r="T185" s="504"/>
      <c r="U185" s="504"/>
      <c r="V185" s="504"/>
      <c r="W185" s="504"/>
      <c r="X185" s="504"/>
      <c r="Y185" s="504"/>
      <c r="Z185" s="504"/>
      <c r="AA185" s="504"/>
      <c r="AB185" s="504"/>
      <c r="AC185" s="504"/>
      <c r="AD185" s="504"/>
      <c r="AE185" s="504"/>
      <c r="AF185" s="504"/>
      <c r="AG185" s="510"/>
    </row>
    <row r="186" spans="1:33" ht="22.5" customHeight="1">
      <c r="A186" s="204" t="b">
        <v>0</v>
      </c>
      <c r="B186" s="83"/>
      <c r="C186" s="84" t="s">
        <v>110</v>
      </c>
      <c r="D186" s="508" t="s">
        <v>114</v>
      </c>
      <c r="E186" s="508"/>
      <c r="F186" s="508"/>
      <c r="G186" s="508"/>
      <c r="H186" s="508"/>
      <c r="I186" s="508"/>
      <c r="J186" s="508"/>
      <c r="K186" s="508"/>
      <c r="L186" s="508"/>
      <c r="M186" s="508"/>
      <c r="N186" s="508"/>
      <c r="O186" s="508"/>
      <c r="P186" s="508"/>
      <c r="Q186" s="508"/>
      <c r="R186" s="508"/>
      <c r="S186" s="508"/>
      <c r="T186" s="508"/>
      <c r="U186" s="508"/>
      <c r="V186" s="508"/>
      <c r="W186" s="508"/>
      <c r="X186" s="508"/>
      <c r="Y186" s="508"/>
      <c r="Z186" s="508"/>
      <c r="AA186" s="508"/>
      <c r="AB186" s="508"/>
      <c r="AC186" s="508"/>
      <c r="AD186" s="508"/>
      <c r="AE186" s="508"/>
      <c r="AF186" s="508"/>
      <c r="AG186" s="509"/>
    </row>
    <row r="187" spans="1:33" ht="22.5" customHeight="1" thickBot="1">
      <c r="A187" s="204" t="b">
        <v>0</v>
      </c>
      <c r="B187" s="85"/>
      <c r="C187" s="86" t="s">
        <v>112</v>
      </c>
      <c r="D187" s="504"/>
      <c r="E187" s="504"/>
      <c r="F187" s="504"/>
      <c r="G187" s="504"/>
      <c r="H187" s="504"/>
      <c r="I187" s="504"/>
      <c r="J187" s="504"/>
      <c r="K187" s="504"/>
      <c r="L187" s="504"/>
      <c r="M187" s="504"/>
      <c r="N187" s="504"/>
      <c r="O187" s="504"/>
      <c r="P187" s="504"/>
      <c r="Q187" s="504"/>
      <c r="R187" s="504"/>
      <c r="S187" s="504"/>
      <c r="T187" s="504"/>
      <c r="U187" s="504"/>
      <c r="V187" s="504"/>
      <c r="W187" s="504"/>
      <c r="X187" s="504"/>
      <c r="Y187" s="504"/>
      <c r="Z187" s="504"/>
      <c r="AA187" s="504"/>
      <c r="AB187" s="504"/>
      <c r="AC187" s="504"/>
      <c r="AD187" s="504"/>
      <c r="AE187" s="504"/>
      <c r="AF187" s="504"/>
      <c r="AG187" s="510"/>
    </row>
    <row r="188" spans="1:33" ht="22.5" customHeight="1">
      <c r="A188" s="204" t="b">
        <v>0</v>
      </c>
      <c r="B188" s="83"/>
      <c r="C188" s="84" t="s">
        <v>110</v>
      </c>
      <c r="D188" s="508" t="s">
        <v>115</v>
      </c>
      <c r="E188" s="508"/>
      <c r="F188" s="508"/>
      <c r="G188" s="508"/>
      <c r="H188" s="508"/>
      <c r="I188" s="508"/>
      <c r="J188" s="508"/>
      <c r="K188" s="508"/>
      <c r="L188" s="508"/>
      <c r="M188" s="508"/>
      <c r="N188" s="508"/>
      <c r="O188" s="508"/>
      <c r="P188" s="508"/>
      <c r="Q188" s="508"/>
      <c r="R188" s="508"/>
      <c r="S188" s="508"/>
      <c r="T188" s="508"/>
      <c r="U188" s="508"/>
      <c r="V188" s="508"/>
      <c r="W188" s="508"/>
      <c r="X188" s="508"/>
      <c r="Y188" s="508"/>
      <c r="Z188" s="508"/>
      <c r="AA188" s="508"/>
      <c r="AB188" s="508"/>
      <c r="AC188" s="508"/>
      <c r="AD188" s="508"/>
      <c r="AE188" s="508"/>
      <c r="AF188" s="508"/>
      <c r="AG188" s="509"/>
    </row>
    <row r="189" spans="1:33" ht="22.5" customHeight="1" thickBot="1">
      <c r="A189" s="204" t="b">
        <v>0</v>
      </c>
      <c r="B189" s="85"/>
      <c r="C189" s="86" t="s">
        <v>112</v>
      </c>
      <c r="D189" s="504"/>
      <c r="E189" s="504"/>
      <c r="F189" s="504"/>
      <c r="G189" s="504"/>
      <c r="H189" s="504"/>
      <c r="I189" s="504"/>
      <c r="J189" s="504"/>
      <c r="K189" s="504"/>
      <c r="L189" s="504"/>
      <c r="M189" s="504"/>
      <c r="N189" s="504"/>
      <c r="O189" s="504"/>
      <c r="P189" s="504"/>
      <c r="Q189" s="504"/>
      <c r="R189" s="504"/>
      <c r="S189" s="504"/>
      <c r="T189" s="504"/>
      <c r="U189" s="504"/>
      <c r="V189" s="504"/>
      <c r="W189" s="504"/>
      <c r="X189" s="504"/>
      <c r="Y189" s="504"/>
      <c r="Z189" s="504"/>
      <c r="AA189" s="504"/>
      <c r="AB189" s="504"/>
      <c r="AC189" s="504"/>
      <c r="AD189" s="504"/>
      <c r="AE189" s="504"/>
      <c r="AF189" s="504"/>
      <c r="AG189" s="510"/>
    </row>
    <row r="190" spans="1:33" ht="22.5" customHeight="1">
      <c r="A190" s="204" t="b">
        <v>0</v>
      </c>
      <c r="B190" s="87"/>
      <c r="C190" s="88" t="s">
        <v>110</v>
      </c>
      <c r="D190" s="284" t="s">
        <v>116</v>
      </c>
      <c r="E190" s="284"/>
      <c r="F190" s="284"/>
      <c r="G190" s="284"/>
      <c r="H190" s="284"/>
      <c r="I190" s="284"/>
      <c r="J190" s="284"/>
      <c r="K190" s="284"/>
      <c r="L190" s="284"/>
      <c r="M190" s="284"/>
      <c r="N190" s="284"/>
      <c r="O190" s="284"/>
      <c r="P190" s="284"/>
      <c r="Q190" s="284"/>
      <c r="R190" s="284"/>
      <c r="S190" s="284"/>
      <c r="T190" s="284"/>
      <c r="U190" s="284"/>
      <c r="V190" s="284"/>
      <c r="W190" s="284"/>
      <c r="X190" s="284"/>
      <c r="Y190" s="284"/>
      <c r="Z190" s="284"/>
      <c r="AA190" s="284"/>
      <c r="AB190" s="284"/>
      <c r="AC190" s="284"/>
      <c r="AD190" s="284"/>
      <c r="AE190" s="284"/>
      <c r="AF190" s="284"/>
      <c r="AG190" s="511"/>
    </row>
    <row r="191" spans="1:33" ht="22.5" customHeight="1" thickBot="1">
      <c r="A191" s="204" t="b">
        <v>0</v>
      </c>
      <c r="B191" s="85"/>
      <c r="C191" s="86" t="s">
        <v>112</v>
      </c>
      <c r="D191" s="504"/>
      <c r="E191" s="504"/>
      <c r="F191" s="504"/>
      <c r="G191" s="504"/>
      <c r="H191" s="504"/>
      <c r="I191" s="504"/>
      <c r="J191" s="504"/>
      <c r="K191" s="504"/>
      <c r="L191" s="504"/>
      <c r="M191" s="504"/>
      <c r="N191" s="504"/>
      <c r="O191" s="504"/>
      <c r="P191" s="504"/>
      <c r="Q191" s="504"/>
      <c r="R191" s="504"/>
      <c r="S191" s="504"/>
      <c r="T191" s="504"/>
      <c r="U191" s="504"/>
      <c r="V191" s="504"/>
      <c r="W191" s="504"/>
      <c r="X191" s="504"/>
      <c r="Y191" s="504"/>
      <c r="Z191" s="504"/>
      <c r="AA191" s="504"/>
      <c r="AB191" s="504"/>
      <c r="AC191" s="504"/>
      <c r="AD191" s="504"/>
      <c r="AE191" s="504"/>
      <c r="AF191" s="504"/>
      <c r="AG191" s="510"/>
    </row>
    <row r="192" spans="1:33" ht="15" customHeight="1">
      <c r="A192" s="4"/>
      <c r="B192" s="2"/>
      <c r="C192" s="2"/>
      <c r="D192" s="2"/>
      <c r="E192" s="37"/>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1:33" ht="15" customHeight="1">
      <c r="A193" s="1" t="s">
        <v>117</v>
      </c>
      <c r="B193" s="36"/>
      <c r="C193" s="36"/>
      <c r="D193" s="36"/>
      <c r="E193" s="35"/>
      <c r="F193" s="36"/>
      <c r="G193" s="36"/>
      <c r="H193" s="36"/>
      <c r="I193" s="36"/>
      <c r="J193" s="36"/>
      <c r="K193" s="36"/>
      <c r="L193" s="36"/>
      <c r="M193" s="36"/>
      <c r="N193" s="36"/>
      <c r="O193" s="36"/>
      <c r="P193" s="36"/>
      <c r="Q193" s="36"/>
      <c r="R193" s="10"/>
      <c r="S193" s="10"/>
      <c r="T193" s="10"/>
      <c r="U193" s="7"/>
      <c r="V193" s="7"/>
      <c r="W193" s="7"/>
      <c r="X193" s="7"/>
      <c r="Y193" s="7"/>
      <c r="Z193" s="7"/>
      <c r="AA193" s="7"/>
      <c r="AB193" s="7"/>
      <c r="AC193" s="7"/>
      <c r="AD193" s="36"/>
      <c r="AE193" s="36"/>
      <c r="AF193" s="36"/>
      <c r="AG193" s="36"/>
    </row>
    <row r="194" spans="1:33" ht="15" customHeight="1">
      <c r="B194" s="284" t="s">
        <v>118</v>
      </c>
      <c r="C194" s="284"/>
      <c r="D194" s="284"/>
      <c r="E194" s="284"/>
      <c r="F194" s="284"/>
      <c r="G194" s="284"/>
      <c r="H194" s="284"/>
      <c r="I194" s="284"/>
      <c r="J194" s="284"/>
      <c r="K194" s="284"/>
      <c r="L194" s="284"/>
      <c r="M194" s="284"/>
      <c r="N194" s="284"/>
      <c r="O194" s="284"/>
      <c r="P194" s="284"/>
      <c r="Q194" s="284"/>
      <c r="R194" s="284"/>
      <c r="S194" s="284"/>
      <c r="T194" s="284"/>
      <c r="U194" s="284"/>
      <c r="V194" s="284"/>
      <c r="W194" s="284"/>
      <c r="X194" s="284"/>
      <c r="Y194" s="284"/>
      <c r="Z194" s="284"/>
      <c r="AA194" s="284"/>
      <c r="AB194" s="284"/>
      <c r="AC194" s="284"/>
      <c r="AD194" s="284"/>
      <c r="AE194" s="284"/>
      <c r="AF194" s="284"/>
      <c r="AG194" s="284"/>
    </row>
    <row r="195" spans="1:33" ht="15" customHeight="1" thickBot="1">
      <c r="B195" s="504"/>
      <c r="C195" s="504"/>
      <c r="D195" s="504"/>
      <c r="E195" s="504"/>
      <c r="F195" s="504"/>
      <c r="G195" s="504"/>
      <c r="H195" s="504"/>
      <c r="I195" s="504"/>
      <c r="J195" s="504"/>
      <c r="K195" s="504"/>
      <c r="L195" s="504"/>
      <c r="M195" s="504"/>
      <c r="N195" s="504"/>
      <c r="O195" s="504"/>
      <c r="P195" s="504"/>
      <c r="Q195" s="504"/>
      <c r="R195" s="504"/>
      <c r="S195" s="504"/>
      <c r="T195" s="504"/>
      <c r="U195" s="504"/>
      <c r="V195" s="504"/>
      <c r="W195" s="504"/>
      <c r="X195" s="504"/>
      <c r="Y195" s="504"/>
      <c r="Z195" s="504"/>
      <c r="AA195" s="504"/>
      <c r="AB195" s="504"/>
      <c r="AC195" s="504"/>
      <c r="AD195" s="504"/>
      <c r="AE195" s="504"/>
      <c r="AF195" s="504"/>
      <c r="AG195" s="504"/>
    </row>
    <row r="196" spans="1:33" ht="15" customHeight="1">
      <c r="B196" s="494" t="s">
        <v>119</v>
      </c>
      <c r="C196" s="495"/>
      <c r="D196" s="495"/>
      <c r="E196" s="495"/>
      <c r="F196" s="495"/>
      <c r="G196" s="496"/>
      <c r="H196" s="505"/>
      <c r="I196" s="506"/>
      <c r="J196" s="506"/>
      <c r="K196" s="506"/>
      <c r="L196" s="506"/>
      <c r="M196" s="506"/>
      <c r="N196" s="506"/>
      <c r="O196" s="506"/>
      <c r="P196" s="507"/>
      <c r="Q196" s="500" t="s">
        <v>120</v>
      </c>
      <c r="R196" s="495"/>
      <c r="S196" s="495"/>
      <c r="T196" s="495"/>
      <c r="U196" s="495"/>
      <c r="V196" s="496"/>
      <c r="W196" s="775"/>
      <c r="X196" s="485"/>
      <c r="Y196" s="485"/>
      <c r="Z196" s="485"/>
      <c r="AA196" s="485"/>
      <c r="AB196" s="485"/>
      <c r="AC196" s="485"/>
      <c r="AD196" s="485"/>
      <c r="AE196" s="485"/>
      <c r="AF196" s="485"/>
      <c r="AG196" s="765"/>
    </row>
    <row r="197" spans="1:33" ht="15" customHeight="1">
      <c r="B197" s="289"/>
      <c r="C197" s="290"/>
      <c r="D197" s="290"/>
      <c r="E197" s="290"/>
      <c r="F197" s="290"/>
      <c r="G197" s="291"/>
      <c r="H197" s="295"/>
      <c r="I197" s="296"/>
      <c r="J197" s="296"/>
      <c r="K197" s="296"/>
      <c r="L197" s="296"/>
      <c r="M197" s="296"/>
      <c r="N197" s="296"/>
      <c r="O197" s="296"/>
      <c r="P197" s="297"/>
      <c r="Q197" s="299"/>
      <c r="R197" s="290"/>
      <c r="S197" s="290"/>
      <c r="T197" s="290"/>
      <c r="U197" s="290"/>
      <c r="V197" s="291"/>
      <c r="W197" s="303"/>
      <c r="X197" s="304"/>
      <c r="Y197" s="304"/>
      <c r="Z197" s="304"/>
      <c r="AA197" s="304"/>
      <c r="AB197" s="304"/>
      <c r="AC197" s="304"/>
      <c r="AD197" s="304"/>
      <c r="AE197" s="304"/>
      <c r="AF197" s="304"/>
      <c r="AG197" s="305"/>
    </row>
    <row r="198" spans="1:33" ht="15" customHeight="1">
      <c r="B198" s="270" t="s">
        <v>25</v>
      </c>
      <c r="C198" s="260"/>
      <c r="D198" s="260"/>
      <c r="E198" s="260"/>
      <c r="F198" s="260"/>
      <c r="G198" s="260"/>
      <c r="H198" s="306"/>
      <c r="I198" s="256"/>
      <c r="J198" s="256"/>
      <c r="K198" s="256"/>
      <c r="L198" s="256"/>
      <c r="M198" s="256"/>
      <c r="N198" s="256"/>
      <c r="O198" s="256"/>
      <c r="P198" s="256"/>
      <c r="Q198" s="256"/>
      <c r="R198" s="256"/>
      <c r="S198" s="256"/>
      <c r="T198" s="256"/>
      <c r="U198" s="256"/>
      <c r="V198" s="258"/>
      <c r="W198" s="769"/>
      <c r="X198" s="770"/>
      <c r="Y198" s="770"/>
      <c r="Z198" s="770"/>
      <c r="AA198" s="770"/>
      <c r="AB198" s="770"/>
      <c r="AC198" s="770"/>
      <c r="AD198" s="770"/>
      <c r="AE198" s="770"/>
      <c r="AF198" s="770"/>
      <c r="AG198" s="771"/>
    </row>
    <row r="199" spans="1:33" ht="15" customHeight="1">
      <c r="B199" s="270"/>
      <c r="C199" s="260"/>
      <c r="D199" s="260"/>
      <c r="E199" s="260"/>
      <c r="F199" s="260"/>
      <c r="G199" s="260"/>
      <c r="H199" s="242"/>
      <c r="I199" s="307"/>
      <c r="J199" s="307"/>
      <c r="K199" s="307"/>
      <c r="L199" s="307"/>
      <c r="M199" s="307"/>
      <c r="N199" s="307"/>
      <c r="O199" s="307"/>
      <c r="P199" s="307"/>
      <c r="Q199" s="307"/>
      <c r="R199" s="307"/>
      <c r="S199" s="307"/>
      <c r="T199" s="307"/>
      <c r="U199" s="307"/>
      <c r="V199" s="243"/>
      <c r="W199" s="769"/>
      <c r="X199" s="770"/>
      <c r="Y199" s="770"/>
      <c r="Z199" s="770"/>
      <c r="AA199" s="770"/>
      <c r="AB199" s="770"/>
      <c r="AC199" s="770"/>
      <c r="AD199" s="770"/>
      <c r="AE199" s="770"/>
      <c r="AF199" s="770"/>
      <c r="AG199" s="771"/>
    </row>
    <row r="200" spans="1:33" ht="15" customHeight="1">
      <c r="B200" s="270" t="s">
        <v>77</v>
      </c>
      <c r="C200" s="260"/>
      <c r="D200" s="260"/>
      <c r="E200" s="260"/>
      <c r="F200" s="260"/>
      <c r="G200" s="260"/>
      <c r="H200" s="272"/>
      <c r="I200" s="273"/>
      <c r="J200" s="273"/>
      <c r="K200" s="273"/>
      <c r="L200" s="273"/>
      <c r="M200" s="273"/>
      <c r="N200" s="273"/>
      <c r="O200" s="273"/>
      <c r="P200" s="273"/>
      <c r="Q200" s="273"/>
      <c r="R200" s="273"/>
      <c r="S200" s="273"/>
      <c r="T200" s="273"/>
      <c r="U200" s="273"/>
      <c r="V200" s="274"/>
      <c r="W200" s="769"/>
      <c r="X200" s="770"/>
      <c r="Y200" s="770"/>
      <c r="Z200" s="770"/>
      <c r="AA200" s="770"/>
      <c r="AB200" s="770"/>
      <c r="AC200" s="770"/>
      <c r="AD200" s="770"/>
      <c r="AE200" s="770"/>
      <c r="AF200" s="770"/>
      <c r="AG200" s="771"/>
    </row>
    <row r="201" spans="1:33" ht="15" customHeight="1">
      <c r="B201" s="270"/>
      <c r="C201" s="260"/>
      <c r="D201" s="260"/>
      <c r="E201" s="260"/>
      <c r="F201" s="260"/>
      <c r="G201" s="260"/>
      <c r="H201" s="308"/>
      <c r="I201" s="309"/>
      <c r="J201" s="309"/>
      <c r="K201" s="309"/>
      <c r="L201" s="309"/>
      <c r="M201" s="309"/>
      <c r="N201" s="309"/>
      <c r="O201" s="309"/>
      <c r="P201" s="309"/>
      <c r="Q201" s="309"/>
      <c r="R201" s="309"/>
      <c r="S201" s="309"/>
      <c r="T201" s="309"/>
      <c r="U201" s="309"/>
      <c r="V201" s="310"/>
      <c r="W201" s="769"/>
      <c r="X201" s="770"/>
      <c r="Y201" s="770"/>
      <c r="Z201" s="770"/>
      <c r="AA201" s="770"/>
      <c r="AB201" s="770"/>
      <c r="AC201" s="770"/>
      <c r="AD201" s="770"/>
      <c r="AE201" s="770"/>
      <c r="AF201" s="770"/>
      <c r="AG201" s="771"/>
    </row>
    <row r="202" spans="1:33" ht="15" customHeight="1">
      <c r="B202" s="270" t="s">
        <v>78</v>
      </c>
      <c r="C202" s="260"/>
      <c r="D202" s="260"/>
      <c r="E202" s="260"/>
      <c r="F202" s="260"/>
      <c r="G202" s="260"/>
      <c r="H202" s="272"/>
      <c r="I202" s="273"/>
      <c r="J202" s="273"/>
      <c r="K202" s="273"/>
      <c r="L202" s="273"/>
      <c r="M202" s="273"/>
      <c r="N202" s="273"/>
      <c r="O202" s="273"/>
      <c r="P202" s="273"/>
      <c r="Q202" s="273"/>
      <c r="R202" s="273"/>
      <c r="S202" s="273"/>
      <c r="T202" s="273"/>
      <c r="U202" s="273"/>
      <c r="V202" s="274"/>
      <c r="W202" s="769"/>
      <c r="X202" s="770"/>
      <c r="Y202" s="770"/>
      <c r="Z202" s="770"/>
      <c r="AA202" s="770"/>
      <c r="AB202" s="770"/>
      <c r="AC202" s="770"/>
      <c r="AD202" s="770"/>
      <c r="AE202" s="770"/>
      <c r="AF202" s="770"/>
      <c r="AG202" s="771"/>
    </row>
    <row r="203" spans="1:33" ht="15" customHeight="1">
      <c r="B203" s="270"/>
      <c r="C203" s="260"/>
      <c r="D203" s="260"/>
      <c r="E203" s="260"/>
      <c r="F203" s="260"/>
      <c r="G203" s="260"/>
      <c r="H203" s="308"/>
      <c r="I203" s="309"/>
      <c r="J203" s="309"/>
      <c r="K203" s="309"/>
      <c r="L203" s="309"/>
      <c r="M203" s="309"/>
      <c r="N203" s="309"/>
      <c r="O203" s="309"/>
      <c r="P203" s="309"/>
      <c r="Q203" s="309"/>
      <c r="R203" s="309"/>
      <c r="S203" s="309"/>
      <c r="T203" s="309"/>
      <c r="U203" s="309"/>
      <c r="V203" s="310"/>
      <c r="W203" s="769"/>
      <c r="X203" s="770"/>
      <c r="Y203" s="770"/>
      <c r="Z203" s="770"/>
      <c r="AA203" s="770"/>
      <c r="AB203" s="770"/>
      <c r="AC203" s="770"/>
      <c r="AD203" s="770"/>
      <c r="AE203" s="770"/>
      <c r="AF203" s="770"/>
      <c r="AG203" s="771"/>
    </row>
    <row r="204" spans="1:33" ht="15" customHeight="1">
      <c r="B204" s="270" t="s">
        <v>28</v>
      </c>
      <c r="C204" s="260"/>
      <c r="D204" s="260"/>
      <c r="E204" s="260"/>
      <c r="F204" s="260"/>
      <c r="G204" s="260"/>
      <c r="H204" s="486"/>
      <c r="I204" s="487"/>
      <c r="J204" s="487"/>
      <c r="K204" s="487"/>
      <c r="L204" s="487"/>
      <c r="M204" s="487"/>
      <c r="N204" s="487"/>
      <c r="O204" s="487"/>
      <c r="P204" s="487"/>
      <c r="Q204" s="487"/>
      <c r="R204" s="487"/>
      <c r="S204" s="487"/>
      <c r="T204" s="487"/>
      <c r="U204" s="487"/>
      <c r="V204" s="488"/>
      <c r="W204" s="769"/>
      <c r="X204" s="770"/>
      <c r="Y204" s="770"/>
      <c r="Z204" s="770"/>
      <c r="AA204" s="770"/>
      <c r="AB204" s="770"/>
      <c r="AC204" s="770"/>
      <c r="AD204" s="770"/>
      <c r="AE204" s="770"/>
      <c r="AF204" s="770"/>
      <c r="AG204" s="771"/>
    </row>
    <row r="205" spans="1:33" ht="15" customHeight="1">
      <c r="B205" s="270"/>
      <c r="C205" s="260"/>
      <c r="D205" s="260"/>
      <c r="E205" s="260"/>
      <c r="F205" s="260"/>
      <c r="G205" s="260"/>
      <c r="H205" s="489"/>
      <c r="I205" s="490"/>
      <c r="J205" s="490"/>
      <c r="K205" s="490"/>
      <c r="L205" s="490"/>
      <c r="M205" s="490"/>
      <c r="N205" s="490"/>
      <c r="O205" s="490"/>
      <c r="P205" s="490"/>
      <c r="Q205" s="490"/>
      <c r="R205" s="490"/>
      <c r="S205" s="490"/>
      <c r="T205" s="490"/>
      <c r="U205" s="490"/>
      <c r="V205" s="491"/>
      <c r="W205" s="769"/>
      <c r="X205" s="770"/>
      <c r="Y205" s="770"/>
      <c r="Z205" s="770"/>
      <c r="AA205" s="770"/>
      <c r="AB205" s="770"/>
      <c r="AC205" s="770"/>
      <c r="AD205" s="770"/>
      <c r="AE205" s="770"/>
      <c r="AF205" s="770"/>
      <c r="AG205" s="771"/>
    </row>
    <row r="206" spans="1:33" ht="15" customHeight="1">
      <c r="B206" s="270" t="s">
        <v>22</v>
      </c>
      <c r="C206" s="260"/>
      <c r="D206" s="260"/>
      <c r="E206" s="260"/>
      <c r="F206" s="260"/>
      <c r="G206" s="260"/>
      <c r="H206" s="306"/>
      <c r="I206" s="256"/>
      <c r="J206" s="256"/>
      <c r="K206" s="256"/>
      <c r="L206" s="256"/>
      <c r="M206" s="256"/>
      <c r="N206" s="256"/>
      <c r="O206" s="256"/>
      <c r="P206" s="256"/>
      <c r="Q206" s="256"/>
      <c r="R206" s="256"/>
      <c r="S206" s="256"/>
      <c r="T206" s="256"/>
      <c r="U206" s="256"/>
      <c r="V206" s="258"/>
      <c r="W206" s="769"/>
      <c r="X206" s="770"/>
      <c r="Y206" s="770"/>
      <c r="Z206" s="770"/>
      <c r="AA206" s="770"/>
      <c r="AB206" s="770"/>
      <c r="AC206" s="770"/>
      <c r="AD206" s="770"/>
      <c r="AE206" s="770"/>
      <c r="AF206" s="770"/>
      <c r="AG206" s="771"/>
    </row>
    <row r="207" spans="1:33" ht="15" customHeight="1" thickBot="1">
      <c r="B207" s="271"/>
      <c r="C207" s="261"/>
      <c r="D207" s="261"/>
      <c r="E207" s="261"/>
      <c r="F207" s="261"/>
      <c r="G207" s="261"/>
      <c r="H207" s="444"/>
      <c r="I207" s="257"/>
      <c r="J207" s="257"/>
      <c r="K207" s="257"/>
      <c r="L207" s="257"/>
      <c r="M207" s="257"/>
      <c r="N207" s="257"/>
      <c r="O207" s="257"/>
      <c r="P207" s="257"/>
      <c r="Q207" s="257"/>
      <c r="R207" s="257"/>
      <c r="S207" s="257"/>
      <c r="T207" s="257"/>
      <c r="U207" s="257"/>
      <c r="V207" s="259"/>
      <c r="W207" s="772"/>
      <c r="X207" s="773"/>
      <c r="Y207" s="773"/>
      <c r="Z207" s="773"/>
      <c r="AA207" s="773"/>
      <c r="AB207" s="773"/>
      <c r="AC207" s="773"/>
      <c r="AD207" s="773"/>
      <c r="AE207" s="773"/>
      <c r="AF207" s="773"/>
      <c r="AG207" s="774"/>
    </row>
    <row r="208" spans="1:33" ht="15" customHeight="1">
      <c r="A208" s="34" t="s">
        <v>121</v>
      </c>
      <c r="B208" s="67" t="s">
        <v>122</v>
      </c>
      <c r="C208" s="56"/>
      <c r="D208" s="57"/>
      <c r="E208" s="57"/>
      <c r="F208" s="57"/>
      <c r="G208" s="57"/>
      <c r="H208" s="57"/>
      <c r="I208" s="57"/>
      <c r="J208" s="57"/>
      <c r="K208" s="58"/>
      <c r="L208" s="58"/>
      <c r="M208" s="58"/>
      <c r="N208" s="58"/>
      <c r="O208" s="58"/>
      <c r="P208" s="58"/>
      <c r="Q208" s="58"/>
      <c r="R208" s="58"/>
      <c r="S208" s="59"/>
      <c r="T208" s="59"/>
      <c r="U208" s="59"/>
      <c r="V208" s="59"/>
      <c r="W208" s="59"/>
      <c r="X208" s="18"/>
      <c r="Y208" s="18"/>
      <c r="Z208" s="18"/>
      <c r="AA208" s="18"/>
      <c r="AB208" s="18"/>
      <c r="AC208" s="18"/>
      <c r="AD208" s="18"/>
      <c r="AE208" s="18"/>
      <c r="AF208" s="18"/>
      <c r="AG208" s="18"/>
    </row>
    <row r="209" spans="1:33" ht="15" customHeight="1">
      <c r="A209" s="28"/>
      <c r="B209" s="67" t="s">
        <v>123</v>
      </c>
      <c r="C209" s="56"/>
      <c r="D209" s="57"/>
      <c r="E209" s="57"/>
      <c r="F209" s="57"/>
      <c r="G209" s="57"/>
      <c r="H209" s="57"/>
      <c r="I209" s="57"/>
      <c r="J209" s="57"/>
      <c r="K209" s="58"/>
      <c r="L209" s="58"/>
      <c r="M209" s="58"/>
      <c r="N209" s="58"/>
      <c r="O209" s="58"/>
      <c r="P209" s="58"/>
      <c r="Q209" s="58"/>
      <c r="R209" s="58"/>
      <c r="S209" s="59"/>
      <c r="T209" s="59"/>
      <c r="U209" s="59"/>
      <c r="V209" s="59"/>
      <c r="W209" s="59"/>
      <c r="X209" s="18"/>
      <c r="Y209" s="18"/>
      <c r="Z209" s="18"/>
      <c r="AA209" s="18"/>
      <c r="AB209" s="18"/>
      <c r="AC209" s="18"/>
      <c r="AD209" s="18"/>
      <c r="AE209" s="18"/>
      <c r="AF209" s="18"/>
      <c r="AG209" s="18"/>
    </row>
    <row r="210" spans="1:33" ht="15" customHeight="1" thickBot="1">
      <c r="A210" s="28"/>
      <c r="B210" s="56"/>
      <c r="C210" s="56"/>
      <c r="D210" s="57"/>
      <c r="E210" s="57"/>
      <c r="F210" s="57"/>
      <c r="G210" s="57"/>
      <c r="H210" s="57"/>
      <c r="I210" s="57"/>
      <c r="J210" s="57"/>
      <c r="K210" s="58"/>
      <c r="L210" s="58"/>
      <c r="M210" s="58"/>
      <c r="N210" s="58"/>
      <c r="O210" s="58"/>
      <c r="P210" s="58"/>
      <c r="Q210" s="58"/>
      <c r="R210" s="58"/>
      <c r="S210" s="59"/>
      <c r="T210" s="59"/>
      <c r="U210" s="59"/>
      <c r="V210" s="59"/>
      <c r="W210" s="59"/>
      <c r="X210" s="18"/>
      <c r="Y210" s="18"/>
      <c r="Z210" s="18"/>
      <c r="AA210" s="18"/>
      <c r="AB210" s="18"/>
      <c r="AC210" s="18"/>
      <c r="AD210" s="18"/>
      <c r="AE210" s="18"/>
      <c r="AF210" s="18"/>
      <c r="AG210" s="18"/>
    </row>
    <row r="211" spans="1:33" ht="15" customHeight="1">
      <c r="A211" s="65" t="s">
        <v>124</v>
      </c>
      <c r="B211" s="60"/>
      <c r="C211" s="60"/>
      <c r="D211" s="60"/>
      <c r="E211" s="61"/>
      <c r="F211" s="60"/>
      <c r="G211" s="60"/>
      <c r="H211" s="60"/>
      <c r="I211" s="60"/>
      <c r="J211" s="60"/>
      <c r="K211" s="60"/>
      <c r="L211" s="60"/>
      <c r="M211" s="60"/>
      <c r="N211" s="60"/>
      <c r="O211" s="60"/>
      <c r="P211" s="60"/>
      <c r="Q211" s="60"/>
      <c r="R211" s="62"/>
      <c r="S211" s="62"/>
      <c r="T211" s="62"/>
      <c r="U211" s="63"/>
      <c r="V211" s="63"/>
      <c r="W211" s="63"/>
      <c r="X211" s="63"/>
      <c r="Y211" s="63"/>
      <c r="Z211" s="63"/>
      <c r="AA211" s="63"/>
      <c r="AB211" s="63"/>
      <c r="AC211" s="63"/>
      <c r="AD211" s="60"/>
      <c r="AE211" s="60"/>
      <c r="AF211" s="60"/>
      <c r="AG211" s="36"/>
    </row>
    <row r="212" spans="1:33" ht="15" customHeight="1">
      <c r="B212" s="284" t="s">
        <v>125</v>
      </c>
      <c r="C212" s="284"/>
      <c r="D212" s="284"/>
      <c r="E212" s="284"/>
      <c r="F212" s="284"/>
      <c r="G212" s="284"/>
      <c r="H212" s="284"/>
      <c r="I212" s="284"/>
      <c r="J212" s="284"/>
      <c r="K212" s="284"/>
      <c r="L212" s="284"/>
      <c r="M212" s="284"/>
      <c r="N212" s="284"/>
      <c r="O212" s="284"/>
      <c r="P212" s="284"/>
      <c r="Q212" s="284"/>
      <c r="R212" s="284"/>
      <c r="S212" s="284"/>
      <c r="T212" s="284"/>
      <c r="U212" s="284"/>
      <c r="V212" s="284"/>
      <c r="W212" s="284"/>
      <c r="X212" s="284"/>
      <c r="Y212" s="284"/>
      <c r="Z212" s="284"/>
      <c r="AA212" s="284"/>
      <c r="AB212" s="284"/>
      <c r="AC212" s="284"/>
      <c r="AD212" s="284"/>
      <c r="AE212" s="284"/>
      <c r="AF212" s="284"/>
      <c r="AG212" s="284"/>
    </row>
    <row r="213" spans="1:33" ht="15" customHeight="1" thickBot="1">
      <c r="B213" s="285"/>
      <c r="C213" s="285"/>
      <c r="D213" s="285"/>
      <c r="E213" s="285"/>
      <c r="F213" s="285"/>
      <c r="G213" s="285"/>
      <c r="H213" s="285"/>
      <c r="I213" s="285"/>
      <c r="J213" s="285"/>
      <c r="K213" s="285"/>
      <c r="L213" s="285"/>
      <c r="M213" s="285"/>
      <c r="N213" s="285"/>
      <c r="O213" s="285"/>
      <c r="P213" s="285"/>
      <c r="Q213" s="285"/>
      <c r="R213" s="285"/>
      <c r="S213" s="285"/>
      <c r="T213" s="285"/>
      <c r="U213" s="285"/>
      <c r="V213" s="285"/>
      <c r="W213" s="285"/>
      <c r="X213" s="285"/>
      <c r="Y213" s="285"/>
      <c r="Z213" s="285"/>
      <c r="AA213" s="285"/>
      <c r="AB213" s="285"/>
      <c r="AC213" s="285"/>
      <c r="AD213" s="285"/>
      <c r="AE213" s="285"/>
      <c r="AF213" s="285"/>
      <c r="AG213" s="285"/>
    </row>
    <row r="214" spans="1:33" ht="15" customHeight="1">
      <c r="A214" s="28"/>
      <c r="B214" s="286" t="s">
        <v>119</v>
      </c>
      <c r="C214" s="287"/>
      <c r="D214" s="287"/>
      <c r="E214" s="287"/>
      <c r="F214" s="287"/>
      <c r="G214" s="288"/>
      <c r="H214" s="292"/>
      <c r="I214" s="293"/>
      <c r="J214" s="293"/>
      <c r="K214" s="293"/>
      <c r="L214" s="293"/>
      <c r="M214" s="293"/>
      <c r="N214" s="293"/>
      <c r="O214" s="293"/>
      <c r="P214" s="294"/>
      <c r="Q214" s="298" t="s">
        <v>120</v>
      </c>
      <c r="R214" s="287"/>
      <c r="S214" s="287"/>
      <c r="T214" s="287"/>
      <c r="U214" s="287"/>
      <c r="V214" s="288"/>
      <c r="W214" s="300"/>
      <c r="X214" s="301"/>
      <c r="Y214" s="301"/>
      <c r="Z214" s="301"/>
      <c r="AA214" s="301"/>
      <c r="AB214" s="301"/>
      <c r="AC214" s="301"/>
      <c r="AD214" s="301"/>
      <c r="AE214" s="301"/>
      <c r="AF214" s="301"/>
      <c r="AG214" s="302"/>
    </row>
    <row r="215" spans="1:33" ht="15" customHeight="1">
      <c r="A215" s="28"/>
      <c r="B215" s="289"/>
      <c r="C215" s="290"/>
      <c r="D215" s="290"/>
      <c r="E215" s="290"/>
      <c r="F215" s="290"/>
      <c r="G215" s="291"/>
      <c r="H215" s="295"/>
      <c r="I215" s="296"/>
      <c r="J215" s="296"/>
      <c r="K215" s="296"/>
      <c r="L215" s="296"/>
      <c r="M215" s="296"/>
      <c r="N215" s="296"/>
      <c r="O215" s="296"/>
      <c r="P215" s="297"/>
      <c r="Q215" s="299"/>
      <c r="R215" s="290"/>
      <c r="S215" s="290"/>
      <c r="T215" s="290"/>
      <c r="U215" s="290"/>
      <c r="V215" s="291"/>
      <c r="W215" s="303"/>
      <c r="X215" s="304"/>
      <c r="Y215" s="304"/>
      <c r="Z215" s="304"/>
      <c r="AA215" s="304"/>
      <c r="AB215" s="304"/>
      <c r="AC215" s="304"/>
      <c r="AD215" s="304"/>
      <c r="AE215" s="304"/>
      <c r="AF215" s="304"/>
      <c r="AG215" s="305"/>
    </row>
    <row r="216" spans="1:33" ht="15" customHeight="1">
      <c r="A216" s="28"/>
      <c r="B216" s="270" t="s">
        <v>25</v>
      </c>
      <c r="C216" s="260"/>
      <c r="D216" s="260"/>
      <c r="E216" s="260"/>
      <c r="F216" s="260"/>
      <c r="G216" s="260"/>
      <c r="H216" s="306"/>
      <c r="I216" s="256"/>
      <c r="J216" s="256"/>
      <c r="K216" s="256"/>
      <c r="L216" s="256"/>
      <c r="M216" s="256"/>
      <c r="N216" s="256"/>
      <c r="O216" s="256"/>
      <c r="P216" s="256"/>
      <c r="Q216" s="256"/>
      <c r="R216" s="256"/>
      <c r="S216" s="256"/>
      <c r="T216" s="256"/>
      <c r="U216" s="256"/>
      <c r="V216" s="258"/>
      <c r="W216" s="278"/>
      <c r="X216" s="279"/>
      <c r="Y216" s="279"/>
      <c r="Z216" s="279"/>
      <c r="AA216" s="279"/>
      <c r="AB216" s="279"/>
      <c r="AC216" s="279"/>
      <c r="AD216" s="279"/>
      <c r="AE216" s="279"/>
      <c r="AF216" s="279"/>
      <c r="AG216" s="280"/>
    </row>
    <row r="217" spans="1:33" ht="15" customHeight="1">
      <c r="A217" s="28"/>
      <c r="B217" s="270"/>
      <c r="C217" s="260"/>
      <c r="D217" s="260"/>
      <c r="E217" s="260"/>
      <c r="F217" s="260"/>
      <c r="G217" s="260"/>
      <c r="H217" s="242"/>
      <c r="I217" s="307"/>
      <c r="J217" s="307"/>
      <c r="K217" s="307"/>
      <c r="L217" s="307"/>
      <c r="M217" s="307"/>
      <c r="N217" s="307"/>
      <c r="O217" s="307"/>
      <c r="P217" s="307"/>
      <c r="Q217" s="307"/>
      <c r="R217" s="307"/>
      <c r="S217" s="307"/>
      <c r="T217" s="307"/>
      <c r="U217" s="307"/>
      <c r="V217" s="243"/>
      <c r="W217" s="278"/>
      <c r="X217" s="279"/>
      <c r="Y217" s="279"/>
      <c r="Z217" s="279"/>
      <c r="AA217" s="279"/>
      <c r="AB217" s="279"/>
      <c r="AC217" s="279"/>
      <c r="AD217" s="279"/>
      <c r="AE217" s="279"/>
      <c r="AF217" s="279"/>
      <c r="AG217" s="280"/>
    </row>
    <row r="218" spans="1:33" ht="15" customHeight="1">
      <c r="A218" s="28"/>
      <c r="B218" s="270" t="s">
        <v>77</v>
      </c>
      <c r="C218" s="260"/>
      <c r="D218" s="260"/>
      <c r="E218" s="260"/>
      <c r="F218" s="260"/>
      <c r="G218" s="260"/>
      <c r="H218" s="272"/>
      <c r="I218" s="273"/>
      <c r="J218" s="273"/>
      <c r="K218" s="273"/>
      <c r="L218" s="273"/>
      <c r="M218" s="273"/>
      <c r="N218" s="273"/>
      <c r="O218" s="273"/>
      <c r="P218" s="273"/>
      <c r="Q218" s="273"/>
      <c r="R218" s="273"/>
      <c r="S218" s="273"/>
      <c r="T218" s="273"/>
      <c r="U218" s="273"/>
      <c r="V218" s="274"/>
      <c r="W218" s="278"/>
      <c r="X218" s="279"/>
      <c r="Y218" s="279"/>
      <c r="Z218" s="279"/>
      <c r="AA218" s="279"/>
      <c r="AB218" s="279"/>
      <c r="AC218" s="279"/>
      <c r="AD218" s="279"/>
      <c r="AE218" s="279"/>
      <c r="AF218" s="279"/>
      <c r="AG218" s="280"/>
    </row>
    <row r="219" spans="1:33" ht="15" customHeight="1">
      <c r="A219" s="28"/>
      <c r="B219" s="270"/>
      <c r="C219" s="260"/>
      <c r="D219" s="260"/>
      <c r="E219" s="260"/>
      <c r="F219" s="260"/>
      <c r="G219" s="260"/>
      <c r="H219" s="308"/>
      <c r="I219" s="309"/>
      <c r="J219" s="309"/>
      <c r="K219" s="309"/>
      <c r="L219" s="309"/>
      <c r="M219" s="309"/>
      <c r="N219" s="309"/>
      <c r="O219" s="309"/>
      <c r="P219" s="309"/>
      <c r="Q219" s="309"/>
      <c r="R219" s="309"/>
      <c r="S219" s="309"/>
      <c r="T219" s="309"/>
      <c r="U219" s="309"/>
      <c r="V219" s="310"/>
      <c r="W219" s="278"/>
      <c r="X219" s="279"/>
      <c r="Y219" s="279"/>
      <c r="Z219" s="279"/>
      <c r="AA219" s="279"/>
      <c r="AB219" s="279"/>
      <c r="AC219" s="279"/>
      <c r="AD219" s="279"/>
      <c r="AE219" s="279"/>
      <c r="AF219" s="279"/>
      <c r="AG219" s="280"/>
    </row>
    <row r="220" spans="1:33" ht="15" customHeight="1">
      <c r="A220" s="28"/>
      <c r="B220" s="270" t="s">
        <v>78</v>
      </c>
      <c r="C220" s="260"/>
      <c r="D220" s="260"/>
      <c r="E220" s="260"/>
      <c r="F220" s="260"/>
      <c r="G220" s="260"/>
      <c r="H220" s="272"/>
      <c r="I220" s="273"/>
      <c r="J220" s="273"/>
      <c r="K220" s="273"/>
      <c r="L220" s="273"/>
      <c r="M220" s="273"/>
      <c r="N220" s="273"/>
      <c r="O220" s="273"/>
      <c r="P220" s="273"/>
      <c r="Q220" s="273"/>
      <c r="R220" s="273"/>
      <c r="S220" s="273"/>
      <c r="T220" s="273"/>
      <c r="U220" s="273"/>
      <c r="V220" s="274"/>
      <c r="W220" s="278"/>
      <c r="X220" s="279"/>
      <c r="Y220" s="279"/>
      <c r="Z220" s="279"/>
      <c r="AA220" s="279"/>
      <c r="AB220" s="279"/>
      <c r="AC220" s="279"/>
      <c r="AD220" s="279"/>
      <c r="AE220" s="279"/>
      <c r="AF220" s="279"/>
      <c r="AG220" s="280"/>
    </row>
    <row r="221" spans="1:33" ht="15" customHeight="1" thickBot="1">
      <c r="A221" s="28"/>
      <c r="B221" s="271"/>
      <c r="C221" s="261"/>
      <c r="D221" s="261"/>
      <c r="E221" s="261"/>
      <c r="F221" s="261"/>
      <c r="G221" s="261"/>
      <c r="H221" s="275"/>
      <c r="I221" s="276"/>
      <c r="J221" s="276"/>
      <c r="K221" s="276"/>
      <c r="L221" s="276"/>
      <c r="M221" s="276"/>
      <c r="N221" s="276"/>
      <c r="O221" s="276"/>
      <c r="P221" s="276"/>
      <c r="Q221" s="276"/>
      <c r="R221" s="276"/>
      <c r="S221" s="276"/>
      <c r="T221" s="276"/>
      <c r="U221" s="276"/>
      <c r="V221" s="277"/>
      <c r="W221" s="281"/>
      <c r="X221" s="282"/>
      <c r="Y221" s="282"/>
      <c r="Z221" s="282"/>
      <c r="AA221" s="282"/>
      <c r="AB221" s="282"/>
      <c r="AC221" s="282"/>
      <c r="AD221" s="282"/>
      <c r="AE221" s="282"/>
      <c r="AF221" s="282"/>
      <c r="AG221" s="283"/>
    </row>
    <row r="222" spans="1:33" ht="15" customHeight="1">
      <c r="A222" s="28"/>
      <c r="B222" s="56"/>
      <c r="C222" s="56"/>
      <c r="D222" s="57"/>
      <c r="E222" s="57"/>
      <c r="F222" s="57"/>
      <c r="G222" s="57"/>
      <c r="H222" s="57"/>
      <c r="I222" s="57"/>
      <c r="J222" s="57"/>
      <c r="K222" s="58"/>
      <c r="L222" s="58"/>
      <c r="M222" s="58"/>
      <c r="N222" s="58"/>
      <c r="O222" s="58"/>
      <c r="P222" s="58"/>
      <c r="Q222" s="58"/>
      <c r="R222" s="58"/>
      <c r="S222" s="59"/>
      <c r="T222" s="59"/>
      <c r="U222" s="59"/>
      <c r="V222" s="59"/>
      <c r="W222" s="59"/>
      <c r="X222" s="18"/>
      <c r="Y222" s="18"/>
      <c r="Z222" s="18"/>
      <c r="AA222" s="18"/>
      <c r="AB222" s="18"/>
      <c r="AC222" s="18"/>
      <c r="AD222" s="18"/>
      <c r="AE222" s="18"/>
      <c r="AF222" s="18"/>
      <c r="AG222" s="18"/>
    </row>
    <row r="223" spans="1:33" ht="15" customHeight="1">
      <c r="A223" s="28"/>
      <c r="B223" s="56"/>
      <c r="C223" s="56"/>
      <c r="D223" s="57"/>
      <c r="E223" s="57"/>
      <c r="F223" s="57"/>
      <c r="G223" s="57"/>
      <c r="H223" s="57"/>
      <c r="I223" s="57"/>
      <c r="J223" s="57"/>
      <c r="K223" s="58"/>
      <c r="L223" s="58"/>
      <c r="M223" s="58"/>
      <c r="N223" s="58"/>
      <c r="O223" s="58"/>
      <c r="P223" s="58"/>
      <c r="Q223" s="58"/>
      <c r="R223" s="58"/>
      <c r="S223" s="59"/>
      <c r="T223" s="59"/>
      <c r="U223" s="59"/>
      <c r="V223" s="59"/>
      <c r="W223" s="59"/>
      <c r="X223" s="18"/>
      <c r="Y223" s="18"/>
      <c r="Z223" s="18"/>
      <c r="AA223" s="18"/>
      <c r="AB223" s="18"/>
      <c r="AC223" s="18"/>
      <c r="AD223" s="18"/>
      <c r="AE223" s="18"/>
      <c r="AF223" s="18"/>
      <c r="AG223" s="18"/>
    </row>
    <row r="224" spans="1:33" ht="15" customHeight="1">
      <c r="A224" s="392" t="s">
        <v>126</v>
      </c>
      <c r="B224" s="392"/>
      <c r="C224" s="392"/>
      <c r="D224" s="392"/>
      <c r="E224" s="392"/>
      <c r="F224" s="392"/>
      <c r="G224" s="392"/>
      <c r="H224" s="392"/>
      <c r="I224" s="392"/>
      <c r="J224" s="392"/>
      <c r="K224" s="392"/>
      <c r="L224" s="392"/>
      <c r="M224" s="392"/>
      <c r="N224" s="392"/>
      <c r="O224" s="392"/>
      <c r="P224" s="392"/>
      <c r="Q224" s="392"/>
      <c r="R224" s="392"/>
      <c r="S224" s="392"/>
      <c r="T224" s="392"/>
      <c r="U224" s="392"/>
      <c r="V224" s="392"/>
      <c r="W224" s="392"/>
      <c r="X224" s="392"/>
      <c r="Y224" s="392"/>
      <c r="Z224" s="392"/>
      <c r="AA224" s="392"/>
      <c r="AB224" s="392"/>
      <c r="AC224" s="392"/>
      <c r="AD224" s="392"/>
      <c r="AE224" s="392"/>
      <c r="AF224" s="392"/>
      <c r="AG224" s="392"/>
    </row>
    <row r="225" spans="1:33" ht="15" customHeight="1">
      <c r="A225" s="4"/>
    </row>
    <row r="226" spans="1:33" ht="15" customHeight="1">
      <c r="A226" s="4"/>
      <c r="B226" s="492" t="s">
        <v>127</v>
      </c>
      <c r="C226" s="492"/>
      <c r="D226" s="492"/>
      <c r="E226" s="492"/>
      <c r="F226" s="492"/>
      <c r="G226" s="492"/>
      <c r="H226" s="492"/>
      <c r="I226" s="492"/>
      <c r="J226" s="492"/>
      <c r="K226" s="492"/>
      <c r="L226" s="492"/>
      <c r="M226" s="492"/>
      <c r="N226" s="492"/>
      <c r="O226" s="492"/>
      <c r="P226" s="492"/>
      <c r="Q226" s="492"/>
      <c r="R226" s="492"/>
      <c r="S226" s="492"/>
      <c r="T226" s="492"/>
      <c r="U226" s="492"/>
      <c r="V226" s="492"/>
      <c r="W226" s="492"/>
      <c r="X226" s="492"/>
      <c r="Y226" s="492"/>
      <c r="Z226" s="492"/>
      <c r="AA226" s="492"/>
      <c r="AB226" s="492"/>
      <c r="AC226" s="492"/>
      <c r="AD226" s="492"/>
      <c r="AE226" s="492"/>
      <c r="AF226" s="492"/>
      <c r="AG226" s="492"/>
    </row>
    <row r="227" spans="1:33" ht="55.5" customHeight="1" thickBot="1">
      <c r="A227" s="4"/>
      <c r="B227" s="493"/>
      <c r="C227" s="493"/>
      <c r="D227" s="493"/>
      <c r="E227" s="493"/>
      <c r="F227" s="493"/>
      <c r="G227" s="493"/>
      <c r="H227" s="493"/>
      <c r="I227" s="493"/>
      <c r="J227" s="493"/>
      <c r="K227" s="493"/>
      <c r="L227" s="493"/>
      <c r="M227" s="493"/>
      <c r="N227" s="493"/>
      <c r="O227" s="493"/>
      <c r="P227" s="493"/>
      <c r="Q227" s="493"/>
      <c r="R227" s="493"/>
      <c r="S227" s="493"/>
      <c r="T227" s="493"/>
      <c r="U227" s="493"/>
      <c r="V227" s="493"/>
      <c r="W227" s="493"/>
      <c r="X227" s="493"/>
      <c r="Y227" s="493"/>
      <c r="Z227" s="493"/>
      <c r="AA227" s="493"/>
      <c r="AB227" s="493"/>
      <c r="AC227" s="493"/>
      <c r="AD227" s="493"/>
      <c r="AE227" s="493"/>
      <c r="AF227" s="493"/>
      <c r="AG227" s="493"/>
    </row>
    <row r="228" spans="1:33" ht="15" customHeight="1">
      <c r="B228" s="494" t="s">
        <v>76</v>
      </c>
      <c r="C228" s="495"/>
      <c r="D228" s="495"/>
      <c r="E228" s="495"/>
      <c r="F228" s="495"/>
      <c r="G228" s="495"/>
      <c r="H228" s="495"/>
      <c r="I228" s="496"/>
      <c r="J228" s="500" t="s">
        <v>128</v>
      </c>
      <c r="K228" s="495"/>
      <c r="L228" s="495"/>
      <c r="M228" s="495"/>
      <c r="N228" s="495"/>
      <c r="O228" s="496"/>
      <c r="P228" s="500" t="s">
        <v>78</v>
      </c>
      <c r="Q228" s="495"/>
      <c r="R228" s="495"/>
      <c r="S228" s="495"/>
      <c r="T228" s="496"/>
      <c r="U228" s="500" t="s">
        <v>129</v>
      </c>
      <c r="V228" s="495"/>
      <c r="W228" s="496"/>
      <c r="X228" s="500" t="s">
        <v>130</v>
      </c>
      <c r="Y228" s="495"/>
      <c r="Z228" s="495"/>
      <c r="AA228" s="495"/>
      <c r="AB228" s="495"/>
      <c r="AC228" s="496"/>
      <c r="AD228" s="500" t="s">
        <v>131</v>
      </c>
      <c r="AE228" s="495"/>
      <c r="AF228" s="496"/>
      <c r="AG228" s="502" t="s">
        <v>132</v>
      </c>
    </row>
    <row r="229" spans="1:33" ht="15" customHeight="1" thickBot="1">
      <c r="B229" s="497"/>
      <c r="C229" s="498"/>
      <c r="D229" s="498"/>
      <c r="E229" s="498"/>
      <c r="F229" s="498"/>
      <c r="G229" s="498"/>
      <c r="H229" s="498"/>
      <c r="I229" s="499"/>
      <c r="J229" s="501"/>
      <c r="K229" s="498"/>
      <c r="L229" s="498"/>
      <c r="M229" s="498"/>
      <c r="N229" s="498"/>
      <c r="O229" s="499"/>
      <c r="P229" s="501"/>
      <c r="Q229" s="498"/>
      <c r="R229" s="498"/>
      <c r="S229" s="498"/>
      <c r="T229" s="499"/>
      <c r="U229" s="501"/>
      <c r="V229" s="498"/>
      <c r="W229" s="499"/>
      <c r="X229" s="501"/>
      <c r="Y229" s="498"/>
      <c r="Z229" s="498"/>
      <c r="AA229" s="498"/>
      <c r="AB229" s="498"/>
      <c r="AC229" s="499"/>
      <c r="AD229" s="501"/>
      <c r="AE229" s="498"/>
      <c r="AF229" s="499"/>
      <c r="AG229" s="503"/>
    </row>
    <row r="230" spans="1:33" ht="15" customHeight="1">
      <c r="A230" s="5"/>
      <c r="B230" s="448" t="str">
        <f>IF(I153="Unemployed","Unemployed",IF(I153="Fresh Graduate","Fresh Graduate",IF(I153="Self-employed","Self-employed",IF(I153&lt;&gt;"",IF(I155&lt;&gt;"",I155,""),""))))</f>
        <v/>
      </c>
      <c r="C230" s="449"/>
      <c r="D230" s="449"/>
      <c r="E230" s="449"/>
      <c r="F230" s="449"/>
      <c r="G230" s="449"/>
      <c r="H230" s="449"/>
      <c r="I230" s="450"/>
      <c r="J230" s="474" t="str">
        <f>IF(I153="Unemployed","",IF(I153="Fresh Graduate","",IF(I153="Self-employed","",IF(I153&lt;&gt;"",IF(I157&lt;&gt;"",I157,""),""))))</f>
        <v/>
      </c>
      <c r="K230" s="449"/>
      <c r="L230" s="449"/>
      <c r="M230" s="449"/>
      <c r="N230" s="449"/>
      <c r="O230" s="450"/>
      <c r="P230" s="474" t="str">
        <f>IF(I153="Unemployed","",IF(I153="Fresh Graduate","",IF(I153="Self-employed","",IF(I153&lt;&gt;"",IF(I159&lt;&gt;"",I159,""),""))))</f>
        <v/>
      </c>
      <c r="Q230" s="449"/>
      <c r="R230" s="449"/>
      <c r="S230" s="449"/>
      <c r="T230" s="450"/>
      <c r="U230" s="477" t="str">
        <f>IF(COUNTIF(AB232,""),"",IF(COUNTIF(AB230,""),"",IF(INDEX(List!$B$2:$C$13,MATCH(Z232,List!$B$2:$B$13,0),2)=12,IF(INDEX(List!$B$2:$C$13,MATCH(Z230,List!$B$2:$B$13,0),2)=1,AB232-AB230+1,IF(INDEX(List!$B$2:$C$13,MATCH(Z232,List!$B$2:$B$13,0),2)&gt;=(INDEX(List!$B$2:$C$13,MATCH(Z230,List!$B$2:$B$13,0),2)-1),AB232-AB230,AB232-AB230-1)),IF(INDEX(List!$B$2:$C$13,MATCH(Z232,List!$B$2:$B$13,0),2)&gt;=(INDEX(List!$B$2:$C$13,MATCH(Z230,List!$B$2:$B$13,0),2)-1),AB232-AB230,AB232-AB230-1))&amp;IF(IF(COUNTIF(AB232,""),"",IF(COUNTIF(AB230,""),"",IF(INDEX(List!$B$2:$C$13,MATCH(Z232,List!$B$2:$B$13,0),2)=12,IF(INDEX(List!$B$2:$C$13,MATCH(Z230,List!$B$2:$B$13,0),2)=1,AB232-AB230+1,IF(INDEX(List!$B$2:$C$13,MATCH(Z232,List!$B$2:$B$13,0),2)&gt;=(INDEX(List!$B$2:$C$13,MATCH(Z230,List!$B$2:$B$13,0),2)-1),AB232-AB230,AB232-AB230-1)),IF(INDEX(List!$B$2:$C$13,MATCH(Z232,List!$B$2:$B$13,0),2)&gt;=(INDEX(List!$B$2:$C$13,MATCH(Z230,List!$B$2:$B$13,0),2)-1),AB232-AB230,AB232-AB230-1))))&lt;=1," year"," years ")))</f>
        <v/>
      </c>
      <c r="V230" s="478"/>
      <c r="W230" s="479"/>
      <c r="X230" s="480" t="s">
        <v>39</v>
      </c>
      <c r="Y230" s="481"/>
      <c r="Z230" s="484"/>
      <c r="AA230" s="485" t="s">
        <v>14</v>
      </c>
      <c r="AB230" s="457"/>
      <c r="AC230" s="239"/>
      <c r="AD230" s="458"/>
      <c r="AE230" s="459"/>
      <c r="AF230" s="460"/>
      <c r="AG230" s="445"/>
    </row>
    <row r="231" spans="1:33" ht="15" customHeight="1">
      <c r="B231" s="451"/>
      <c r="C231" s="452"/>
      <c r="D231" s="452"/>
      <c r="E231" s="452"/>
      <c r="F231" s="452"/>
      <c r="G231" s="452"/>
      <c r="H231" s="452"/>
      <c r="I231" s="453"/>
      <c r="J231" s="475"/>
      <c r="K231" s="452"/>
      <c r="L231" s="452"/>
      <c r="M231" s="452"/>
      <c r="N231" s="452"/>
      <c r="O231" s="453"/>
      <c r="P231" s="475"/>
      <c r="Q231" s="452"/>
      <c r="R231" s="452"/>
      <c r="S231" s="452"/>
      <c r="T231" s="453"/>
      <c r="U231" s="410"/>
      <c r="V231" s="411"/>
      <c r="W231" s="412"/>
      <c r="X231" s="482"/>
      <c r="Y231" s="483"/>
      <c r="Z231" s="436"/>
      <c r="AA231" s="417"/>
      <c r="AB231" s="307"/>
      <c r="AC231" s="243"/>
      <c r="AD231" s="461"/>
      <c r="AE231" s="462"/>
      <c r="AF231" s="463"/>
      <c r="AG231" s="446"/>
    </row>
    <row r="232" spans="1:33" ht="15" customHeight="1">
      <c r="B232" s="451"/>
      <c r="C232" s="452"/>
      <c r="D232" s="452"/>
      <c r="E232" s="452"/>
      <c r="F232" s="452"/>
      <c r="G232" s="452"/>
      <c r="H232" s="452"/>
      <c r="I232" s="453"/>
      <c r="J232" s="475"/>
      <c r="K232" s="452"/>
      <c r="L232" s="452"/>
      <c r="M232" s="452"/>
      <c r="N232" s="452"/>
      <c r="O232" s="453"/>
      <c r="P232" s="475"/>
      <c r="Q232" s="452"/>
      <c r="R232" s="452"/>
      <c r="S232" s="452"/>
      <c r="T232" s="453"/>
      <c r="U232" s="428" t="str">
        <f>IF(COUNTIF(Z232,""),"",IF(COUNTIF(Z230,""),"",IF(INDEX(List!$B$2:$C$13,MATCH(Z232,List!$B$2:$B$13,0),2)=12,IF(INDEX(List!$B$2:$C$13,MATCH(Z230,List!$B$2:$B$13,0),2)=1,0,IF(INDEX(List!$B$2:$C$13,MATCH(Z232,List!$B$2:$B$13,0),2)&gt;=(INDEX(List!$B$2:$C$13,MATCH(Z230,List!$B$2:$B$13,0),2)-1),INDEX(List!$B$2:$C$13,MATCH(Z232,List!$B$2:$B$13,0),2)-INDEX(List!$B$2:$C$13,MATCH(Z230,List!$B$2:$B$13,0),2)+1,12-INDEX(List!$B$2:$C$13,MATCH(Z230,List!$B$2:$B$13,0),2)+INDEX(List!$B$2:$C$13,MATCH(Z232,List!$B$2:$B$13,0),2)+1)),IF(INDEX(List!$B$2:$C$13,MATCH(Z232,List!$B$2:$B$13,0),2)&gt;=(INDEX(List!$B$2:$C$13,MATCH(Z230,List!$B$2:$B$13,0),2)-1),INDEX(List!$B$2:$C$13,MATCH(Z232,List!$B$2:$B$13,0),2)-INDEX(List!$B$2:$C$13,MATCH(Z230,List!$B$2:$B$13,0),2)+1,12-INDEX(List!$B$2:$C$13,MATCH(Z230,List!$B$2:$B$13,0),2)+INDEX(List!$B$2:$C$13,MATCH(Z232,List!$B$2:$B$13,0),2)+1))&amp;IF(IF(COUNTIF(INDEX(List!$B$2:$C$13,MATCH(Z232,List!$B$2:$B$13,0),2),""),"",IF(COUNTIF(INDEX(List!$B$2:$C$13,MATCH(Z230,List!$B$2:$B$13,0),2),""),"",IF(INDEX(List!$B$2:$C$13,MATCH(Z232,List!$B$2:$B$13,0),2)=12,IF(INDEX(List!$B$2:$C$13,MATCH(Z230,List!$B$2:$B$13,0),2)=1,0,IF(INDEX(List!$B$2:$C$13,MATCH(Z232,List!$B$2:$B$13,0),2)&gt;=(INDEX(List!$B$2:$C$13,MATCH(Z230,List!$B$2:$B$13,0),2)-1),INDEX(List!$B$2:$C$13,MATCH(Z232,List!$B$2:$B$13,0),2)-INDEX(List!$B$2:$C$13,MATCH(Z230,List!$B$2:$B$13,0),2)+1,12-INDEX(List!$B$2:$C$13,MATCH(Z230,List!$B$2:$B$13,0),2)+INDEX(List!$B$2:$C$13,MATCH(Z232,List!$B$2:$B$13,0),2)+1)),IF(INDEX(List!$B$2:$C$13,MATCH(Z232,List!$B$2:$B$13,0),2)&gt;=(INDEX(List!$B$2:$C$13,MATCH(Z230,List!$B$2:$B$13,0),2)-1),INDEX(List!$B$2:$C$13,MATCH(Z232,List!$B$2:$B$13,0),2)-INDEX(List!$B$2:$C$13,MATCH(Z230,List!$B$2:$B$13,0),2)+1,12-INDEX(List!$B$2:$C$13,MATCH(Z230,List!$B$2:$B$13,0),2)+INDEX(List!$B$2:$C$13,MATCH(Z232,List!$B$2:$B$13,0),2)+1))))&lt;=1," month"," months")))</f>
        <v/>
      </c>
      <c r="V232" s="429"/>
      <c r="W232" s="430"/>
      <c r="X232" s="470" t="s">
        <v>133</v>
      </c>
      <c r="Y232" s="471"/>
      <c r="Z232" s="443"/>
      <c r="AA232" s="254" t="s">
        <v>14</v>
      </c>
      <c r="AB232" s="256"/>
      <c r="AC232" s="258"/>
      <c r="AD232" s="461"/>
      <c r="AE232" s="462"/>
      <c r="AF232" s="463"/>
      <c r="AG232" s="446"/>
    </row>
    <row r="233" spans="1:33" ht="15" customHeight="1" thickBot="1">
      <c r="B233" s="454"/>
      <c r="C233" s="455"/>
      <c r="D233" s="455"/>
      <c r="E233" s="455"/>
      <c r="F233" s="455"/>
      <c r="G233" s="455"/>
      <c r="H233" s="455"/>
      <c r="I233" s="456"/>
      <c r="J233" s="476"/>
      <c r="K233" s="455"/>
      <c r="L233" s="455"/>
      <c r="M233" s="455"/>
      <c r="N233" s="455"/>
      <c r="O233" s="456"/>
      <c r="P233" s="476"/>
      <c r="Q233" s="455"/>
      <c r="R233" s="455"/>
      <c r="S233" s="455"/>
      <c r="T233" s="456"/>
      <c r="U233" s="431"/>
      <c r="V233" s="432"/>
      <c r="W233" s="433"/>
      <c r="X233" s="472"/>
      <c r="Y233" s="473"/>
      <c r="Z233" s="436"/>
      <c r="AA233" s="417"/>
      <c r="AB233" s="307"/>
      <c r="AC233" s="243"/>
      <c r="AD233" s="464"/>
      <c r="AE233" s="465"/>
      <c r="AF233" s="466"/>
      <c r="AG233" s="447"/>
    </row>
    <row r="234" spans="1:33" ht="15" customHeight="1">
      <c r="B234" s="401"/>
      <c r="C234" s="402"/>
      <c r="D234" s="402"/>
      <c r="E234" s="402"/>
      <c r="F234" s="402"/>
      <c r="G234" s="402"/>
      <c r="H234" s="402"/>
      <c r="I234" s="403"/>
      <c r="J234" s="408"/>
      <c r="K234" s="402"/>
      <c r="L234" s="402"/>
      <c r="M234" s="402"/>
      <c r="N234" s="402"/>
      <c r="O234" s="403"/>
      <c r="P234" s="408"/>
      <c r="Q234" s="402"/>
      <c r="R234" s="402"/>
      <c r="S234" s="402"/>
      <c r="T234" s="403"/>
      <c r="U234" s="467" t="str">
        <f>IF(COUNTIF(AB236,""),"",IF(COUNTIF(AB234,""),"",IF(INDEX(List!$B$2:$C$13,MATCH(Z236,List!$B$2:$B$13,0),2)=12,IF(INDEX(List!$B$2:$C$13,MATCH(Z234,List!$B$2:$B$13,0),2)=1,AB236-AB234+1,IF(INDEX(List!$B$2:$C$13,MATCH(Z236,List!$B$2:$B$13,0),2)&gt;=(INDEX(List!$B$2:$C$13,MATCH(Z234,List!$B$2:$B$13,0),2)-1),AB236-AB234,AB236-AB234-1)),IF(INDEX(List!$B$2:$C$13,MATCH(Z236,List!$B$2:$B$13,0),2)&gt;=(INDEX(List!$B$2:$C$13,MATCH(Z234,List!$B$2:$B$13,0),2)-1),AB236-AB234,AB236-AB234-1))&amp;IF(IF(COUNTIF(AB236,""),"",IF(COUNTIF(AB234,""),"",IF(INDEX(List!$B$2:$C$13,MATCH(Z236,List!$B$2:$B$13,0),2)=12,IF(INDEX(List!$B$2:$C$13,MATCH(Z234,List!$B$2:$B$13,0),2)=1,AB236-AB234+1,IF(INDEX(List!$B$2:$C$13,MATCH(Z236,List!$B$2:$B$13,0),2)&gt;=(INDEX(List!$B$2:$C$13,MATCH(Z234,List!$B$2:$B$13,0),2)-1),AB236-AB234,AB236-AB234-1)),IF(INDEX(List!$B$2:$C$13,MATCH(Z236,List!$B$2:$B$13,0),2)&gt;=(INDEX(List!$B$2:$C$13,MATCH(Z234,List!$B$2:$B$13,0),2)-1),AB236-AB234,AB236-AB234-1))))&lt;=1," year"," years ")))</f>
        <v/>
      </c>
      <c r="V234" s="468"/>
      <c r="W234" s="469"/>
      <c r="X234" s="413" t="s">
        <v>39</v>
      </c>
      <c r="Y234" s="414"/>
      <c r="Z234" s="443"/>
      <c r="AA234" s="254" t="s">
        <v>14</v>
      </c>
      <c r="AB234" s="256"/>
      <c r="AC234" s="258"/>
      <c r="AD234" s="306"/>
      <c r="AE234" s="256"/>
      <c r="AF234" s="258"/>
      <c r="AG234" s="425"/>
    </row>
    <row r="235" spans="1:33" ht="15" customHeight="1">
      <c r="B235" s="404"/>
      <c r="C235" s="405"/>
      <c r="D235" s="405"/>
      <c r="E235" s="405"/>
      <c r="F235" s="405"/>
      <c r="G235" s="405"/>
      <c r="H235" s="405"/>
      <c r="I235" s="406"/>
      <c r="J235" s="409"/>
      <c r="K235" s="405"/>
      <c r="L235" s="405"/>
      <c r="M235" s="405"/>
      <c r="N235" s="405"/>
      <c r="O235" s="406"/>
      <c r="P235" s="409"/>
      <c r="Q235" s="405"/>
      <c r="R235" s="405"/>
      <c r="S235" s="405"/>
      <c r="T235" s="406"/>
      <c r="U235" s="410"/>
      <c r="V235" s="411"/>
      <c r="W235" s="412"/>
      <c r="X235" s="415"/>
      <c r="Y235" s="416"/>
      <c r="Z235" s="436"/>
      <c r="AA235" s="417"/>
      <c r="AB235" s="307"/>
      <c r="AC235" s="243"/>
      <c r="AD235" s="240"/>
      <c r="AE235" s="437"/>
      <c r="AF235" s="241"/>
      <c r="AG235" s="426"/>
    </row>
    <row r="236" spans="1:33" ht="15" customHeight="1">
      <c r="B236" s="404"/>
      <c r="C236" s="405"/>
      <c r="D236" s="405"/>
      <c r="E236" s="405"/>
      <c r="F236" s="405"/>
      <c r="G236" s="405"/>
      <c r="H236" s="405"/>
      <c r="I236" s="406"/>
      <c r="J236" s="409"/>
      <c r="K236" s="405"/>
      <c r="L236" s="405"/>
      <c r="M236" s="405"/>
      <c r="N236" s="405"/>
      <c r="O236" s="406"/>
      <c r="P236" s="409"/>
      <c r="Q236" s="405"/>
      <c r="R236" s="405"/>
      <c r="S236" s="405"/>
      <c r="T236" s="406"/>
      <c r="U236" s="428" t="str">
        <f>IF(COUNTIF(Z236,""),"",IF(COUNTIF(Z234,""),"",IF(INDEX(List!$B$2:$C$13,MATCH(Z236,List!$B$2:$B$13,0),2)=12,IF(INDEX(List!$B$2:$C$13,MATCH(Z234,List!$B$2:$B$13,0),2)=1,0,IF(INDEX(List!$B$2:$C$13,MATCH(Z236,List!$B$2:$B$13,0),2)&gt;=(INDEX(List!$B$2:$C$13,MATCH(Z234,List!$B$2:$B$13,0),2)-1),INDEX(List!$B$2:$C$13,MATCH(Z236,List!$B$2:$B$13,0),2)-INDEX(List!$B$2:$C$13,MATCH(Z234,List!$B$2:$B$13,0),2)+1,12-INDEX(List!$B$2:$C$13,MATCH(Z234,List!$B$2:$B$13,0),2)+INDEX(List!$B$2:$C$13,MATCH(Z236,List!$B$2:$B$13,0),2)+1)),IF(INDEX(List!$B$2:$C$13,MATCH(Z236,List!$B$2:$B$13,0),2)&gt;=(INDEX(List!$B$2:$C$13,MATCH(Z234,List!$B$2:$B$13,0),2)-1),INDEX(List!$B$2:$C$13,MATCH(Z236,List!$B$2:$B$13,0),2)-INDEX(List!$B$2:$C$13,MATCH(Z234,List!$B$2:$B$13,0),2)+1,12-INDEX(List!$B$2:$C$13,MATCH(Z234,List!$B$2:$B$13,0),2)+INDEX(List!$B$2:$C$13,MATCH(Z236,List!$B$2:$B$13,0),2)+1))&amp;IF(IF(COUNTIF(INDEX(List!$B$2:$C$13,MATCH(Z236,List!$B$2:$B$13,0),2),""),"",IF(COUNTIF(INDEX(List!$B$2:$C$13,MATCH(Z234,List!$B$2:$B$13,0),2),""),"",IF(INDEX(List!$B$2:$C$13,MATCH(Z236,List!$B$2:$B$13,0),2)=12,IF(INDEX(List!$B$2:$C$13,MATCH(Z234,List!$B$2:$B$13,0),2)=1,0,IF(INDEX(List!$B$2:$C$13,MATCH(Z236,List!$B$2:$B$13,0),2)&gt;=(INDEX(List!$B$2:$C$13,MATCH(Z234,List!$B$2:$B$13,0),2)-1),INDEX(List!$B$2:$C$13,MATCH(Z236,List!$B$2:$B$13,0),2)-INDEX(List!$B$2:$C$13,MATCH(Z234,List!$B$2:$B$13,0),2)+1,12-INDEX(List!$B$2:$C$13,MATCH(Z234,List!$B$2:$B$13,0),2)+INDEX(List!$B$2:$C$13,MATCH(Z236,List!$B$2:$B$13,0),2)+1)),IF(INDEX(List!$B$2:$C$13,MATCH(Z236,List!$B$2:$B$13,0),2)&gt;=(INDEX(List!$B$2:$C$13,MATCH(Z234,List!$B$2:$B$13,0),2)-1),INDEX(List!$B$2:$C$13,MATCH(Z236,List!$B$2:$B$13,0),2)-INDEX(List!$B$2:$C$13,MATCH(Z234,List!$B$2:$B$13,0),2)+1,12-INDEX(List!$B$2:$C$13,MATCH(Z234,List!$B$2:$B$13,0),2)+INDEX(List!$B$2:$C$13,MATCH(Z236,List!$B$2:$B$13,0),2)+1))))&lt;=1," month"," months")))</f>
        <v/>
      </c>
      <c r="V236" s="429"/>
      <c r="W236" s="430"/>
      <c r="X236" s="303" t="s">
        <v>40</v>
      </c>
      <c r="Y236" s="304"/>
      <c r="Z236" s="435"/>
      <c r="AA236" s="304" t="s">
        <v>14</v>
      </c>
      <c r="AB236" s="437"/>
      <c r="AC236" s="241"/>
      <c r="AD236" s="240"/>
      <c r="AE236" s="437"/>
      <c r="AF236" s="241"/>
      <c r="AG236" s="426"/>
    </row>
    <row r="237" spans="1:33" ht="15" customHeight="1" thickBot="1">
      <c r="B237" s="407"/>
      <c r="C237" s="309"/>
      <c r="D237" s="309"/>
      <c r="E237" s="309"/>
      <c r="F237" s="309"/>
      <c r="G237" s="309"/>
      <c r="H237" s="309"/>
      <c r="I237" s="310"/>
      <c r="J237" s="308"/>
      <c r="K237" s="309"/>
      <c r="L237" s="309"/>
      <c r="M237" s="309"/>
      <c r="N237" s="309"/>
      <c r="O237" s="310"/>
      <c r="P237" s="308"/>
      <c r="Q237" s="309"/>
      <c r="R237" s="309"/>
      <c r="S237" s="309"/>
      <c r="T237" s="310"/>
      <c r="U237" s="431"/>
      <c r="V237" s="432"/>
      <c r="W237" s="433"/>
      <c r="X237" s="434"/>
      <c r="Y237" s="417"/>
      <c r="Z237" s="436"/>
      <c r="AA237" s="417"/>
      <c r="AB237" s="307"/>
      <c r="AC237" s="243"/>
      <c r="AD237" s="242"/>
      <c r="AE237" s="307"/>
      <c r="AF237" s="243"/>
      <c r="AG237" s="427"/>
    </row>
    <row r="238" spans="1:33" ht="15" customHeight="1">
      <c r="B238" s="401"/>
      <c r="C238" s="402"/>
      <c r="D238" s="402"/>
      <c r="E238" s="402"/>
      <c r="F238" s="402"/>
      <c r="G238" s="402"/>
      <c r="H238" s="402"/>
      <c r="I238" s="403"/>
      <c r="J238" s="408"/>
      <c r="K238" s="402"/>
      <c r="L238" s="402"/>
      <c r="M238" s="402"/>
      <c r="N238" s="402"/>
      <c r="O238" s="403"/>
      <c r="P238" s="408"/>
      <c r="Q238" s="402"/>
      <c r="R238" s="402"/>
      <c r="S238" s="402"/>
      <c r="T238" s="403"/>
      <c r="U238" s="410" t="str">
        <f>IF(COUNTIF(AB240,""),"",IF(COUNTIF(AB238,""),"",IF(INDEX(List!$B$2:$C$13,MATCH(Z240,List!$B$2:$B$13,0),2)=12,IF(INDEX(List!$B$2:$C$13,MATCH(Z238,List!$B$2:$B$13,0),2)=1,AB240-AB238+1,IF(INDEX(List!$B$2:$C$13,MATCH(Z240,List!$B$2:$B$13,0),2)&gt;=(INDEX(List!$B$2:$C$13,MATCH(Z238,List!$B$2:$B$13,0),2)-1),AB240-AB238,AB240-AB238-1)),IF(INDEX(List!$B$2:$C$13,MATCH(Z240,List!$B$2:$B$13,0),2)&gt;=(INDEX(List!$B$2:$C$13,MATCH(Z238,List!$B$2:$B$13,0),2)-1),AB240-AB238,AB240-AB238-1))&amp;IF(IF(COUNTIF(AB240,""),"",IF(COUNTIF(AB238,""),"",IF(INDEX(List!$B$2:$C$13,MATCH(Z240,List!$B$2:$B$13,0),2)=12,IF(INDEX(List!$B$2:$C$13,MATCH(Z238,List!$B$2:$B$13,0),2)=1,AB240-AB238+1,IF(INDEX(List!$B$2:$C$13,MATCH(Z240,List!$B$2:$B$13,0),2)&gt;=(INDEX(List!$B$2:$C$13,MATCH(Z238,List!$B$2:$B$13,0),2)-1),AB240-AB238,AB240-AB238-1)),IF(INDEX(List!$B$2:$C$13,MATCH(Z240,List!$B$2:$B$13,0),2)&gt;=(INDEX(List!$B$2:$C$13,MATCH(Z238,List!$B$2:$B$13,0),2)-1),AB240-AB238,AB240-AB238-1))))&lt;=1," year"," years ")))</f>
        <v/>
      </c>
      <c r="V238" s="411"/>
      <c r="W238" s="412"/>
      <c r="X238" s="413" t="s">
        <v>39</v>
      </c>
      <c r="Y238" s="414"/>
      <c r="Z238" s="443"/>
      <c r="AA238" s="254" t="s">
        <v>14</v>
      </c>
      <c r="AB238" s="256"/>
      <c r="AC238" s="258"/>
      <c r="AD238" s="306"/>
      <c r="AE238" s="256"/>
      <c r="AF238" s="258"/>
      <c r="AG238" s="425"/>
    </row>
    <row r="239" spans="1:33" ht="15" customHeight="1">
      <c r="B239" s="404"/>
      <c r="C239" s="405"/>
      <c r="D239" s="405"/>
      <c r="E239" s="405"/>
      <c r="F239" s="405"/>
      <c r="G239" s="405"/>
      <c r="H239" s="405"/>
      <c r="I239" s="406"/>
      <c r="J239" s="409"/>
      <c r="K239" s="405"/>
      <c r="L239" s="405"/>
      <c r="M239" s="405"/>
      <c r="N239" s="405"/>
      <c r="O239" s="406"/>
      <c r="P239" s="409"/>
      <c r="Q239" s="405"/>
      <c r="R239" s="405"/>
      <c r="S239" s="405"/>
      <c r="T239" s="406"/>
      <c r="U239" s="410"/>
      <c r="V239" s="411"/>
      <c r="W239" s="412"/>
      <c r="X239" s="415"/>
      <c r="Y239" s="416"/>
      <c r="Z239" s="436"/>
      <c r="AA239" s="417"/>
      <c r="AB239" s="307"/>
      <c r="AC239" s="243"/>
      <c r="AD239" s="240"/>
      <c r="AE239" s="437"/>
      <c r="AF239" s="241"/>
      <c r="AG239" s="426"/>
    </row>
    <row r="240" spans="1:33" ht="15" customHeight="1">
      <c r="B240" s="404"/>
      <c r="C240" s="405"/>
      <c r="D240" s="405"/>
      <c r="E240" s="405"/>
      <c r="F240" s="405"/>
      <c r="G240" s="405"/>
      <c r="H240" s="405"/>
      <c r="I240" s="406"/>
      <c r="J240" s="409"/>
      <c r="K240" s="405"/>
      <c r="L240" s="405"/>
      <c r="M240" s="405"/>
      <c r="N240" s="405"/>
      <c r="O240" s="406"/>
      <c r="P240" s="409"/>
      <c r="Q240" s="405"/>
      <c r="R240" s="405"/>
      <c r="S240" s="405"/>
      <c r="T240" s="406"/>
      <c r="U240" s="428" t="str">
        <f>IF(COUNTIF(Z240,""),"",IF(COUNTIF(Z238,""),"",IF(INDEX(List!$B$2:$C$13,MATCH(Z240,List!$B$2:$B$13,0),2)=12,IF(INDEX(List!$B$2:$C$13,MATCH(Z238,List!$B$2:$B$13,0),2)=1,0,IF(INDEX(List!$B$2:$C$13,MATCH(Z240,List!$B$2:$B$13,0),2)&gt;=(INDEX(List!$B$2:$C$13,MATCH(Z238,List!$B$2:$B$13,0),2)-1),INDEX(List!$B$2:$C$13,MATCH(Z240,List!$B$2:$B$13,0),2)-INDEX(List!$B$2:$C$13,MATCH(Z238,List!$B$2:$B$13,0),2)+1,12-INDEX(List!$B$2:$C$13,MATCH(Z238,List!$B$2:$B$13,0),2)+INDEX(List!$B$2:$C$13,MATCH(Z240,List!$B$2:$B$13,0),2)+1)),IF(INDEX(List!$B$2:$C$13,MATCH(Z240,List!$B$2:$B$13,0),2)&gt;=(INDEX(List!$B$2:$C$13,MATCH(Z238,List!$B$2:$B$13,0),2)-1),INDEX(List!$B$2:$C$13,MATCH(Z240,List!$B$2:$B$13,0),2)-INDEX(List!$B$2:$C$13,MATCH(Z238,List!$B$2:$B$13,0),2)+1,12-INDEX(List!$B$2:$C$13,MATCH(Z238,List!$B$2:$B$13,0),2)+INDEX(List!$B$2:$C$13,MATCH(Z240,List!$B$2:$B$13,0),2)+1))&amp;IF(IF(COUNTIF(INDEX(List!$B$2:$C$13,MATCH(Z240,List!$B$2:$B$13,0),2),""),"",IF(COUNTIF(INDEX(List!$B$2:$C$13,MATCH(Z238,List!$B$2:$B$13,0),2),""),"",IF(INDEX(List!$B$2:$C$13,MATCH(Z240,List!$B$2:$B$13,0),2)=12,IF(INDEX(List!$B$2:$C$13,MATCH(Z238,List!$B$2:$B$13,0),2)=1,0,IF(INDEX(List!$B$2:$C$13,MATCH(Z240,List!$B$2:$B$13,0),2)&gt;=(INDEX(List!$B$2:$C$13,MATCH(Z238,List!$B$2:$B$13,0),2)-1),INDEX(List!$B$2:$C$13,MATCH(Z240,List!$B$2:$B$13,0),2)-INDEX(List!$B$2:$C$13,MATCH(Z238,List!$B$2:$B$13,0),2)+1,12-INDEX(List!$B$2:$C$13,MATCH(Z238,List!$B$2:$B$13,0),2)+INDEX(List!$B$2:$C$13,MATCH(Z240,List!$B$2:$B$13,0),2)+1)),IF(INDEX(List!$B$2:$C$13,MATCH(Z240,List!$B$2:$B$13,0),2)&gt;=(INDEX(List!$B$2:$C$13,MATCH(Z238,List!$B$2:$B$13,0),2)-1),INDEX(List!$B$2:$C$13,MATCH(Z240,List!$B$2:$B$13,0),2)-INDEX(List!$B$2:$C$13,MATCH(Z238,List!$B$2:$B$13,0),2)+1,12-INDEX(List!$B$2:$C$13,MATCH(Z238,List!$B$2:$B$13,0),2)+INDEX(List!$B$2:$C$13,MATCH(Z240,List!$B$2:$B$13,0),2)+1))))&lt;=1," month"," months")))</f>
        <v/>
      </c>
      <c r="V240" s="429"/>
      <c r="W240" s="430"/>
      <c r="X240" s="303" t="s">
        <v>40</v>
      </c>
      <c r="Y240" s="304"/>
      <c r="Z240" s="435"/>
      <c r="AA240" s="304" t="s">
        <v>14</v>
      </c>
      <c r="AB240" s="437"/>
      <c r="AC240" s="241"/>
      <c r="AD240" s="240"/>
      <c r="AE240" s="437"/>
      <c r="AF240" s="241"/>
      <c r="AG240" s="426"/>
    </row>
    <row r="241" spans="2:33" ht="15" customHeight="1" thickBot="1">
      <c r="B241" s="407"/>
      <c r="C241" s="309"/>
      <c r="D241" s="309"/>
      <c r="E241" s="309"/>
      <c r="F241" s="309"/>
      <c r="G241" s="309"/>
      <c r="H241" s="309"/>
      <c r="I241" s="310"/>
      <c r="J241" s="308"/>
      <c r="K241" s="309"/>
      <c r="L241" s="309"/>
      <c r="M241" s="309"/>
      <c r="N241" s="309"/>
      <c r="O241" s="310"/>
      <c r="P241" s="308"/>
      <c r="Q241" s="309"/>
      <c r="R241" s="309"/>
      <c r="S241" s="309"/>
      <c r="T241" s="310"/>
      <c r="U241" s="431"/>
      <c r="V241" s="432"/>
      <c r="W241" s="433"/>
      <c r="X241" s="434"/>
      <c r="Y241" s="417"/>
      <c r="Z241" s="436"/>
      <c r="AA241" s="417"/>
      <c r="AB241" s="307"/>
      <c r="AC241" s="243"/>
      <c r="AD241" s="242"/>
      <c r="AE241" s="307"/>
      <c r="AF241" s="243"/>
      <c r="AG241" s="427"/>
    </row>
    <row r="242" spans="2:33" ht="15" customHeight="1">
      <c r="B242" s="401"/>
      <c r="C242" s="402"/>
      <c r="D242" s="402"/>
      <c r="E242" s="402"/>
      <c r="F242" s="402"/>
      <c r="G242" s="402"/>
      <c r="H242" s="402"/>
      <c r="I242" s="403"/>
      <c r="J242" s="408"/>
      <c r="K242" s="402"/>
      <c r="L242" s="402"/>
      <c r="M242" s="402"/>
      <c r="N242" s="402"/>
      <c r="O242" s="403"/>
      <c r="P242" s="408"/>
      <c r="Q242" s="402"/>
      <c r="R242" s="402"/>
      <c r="S242" s="402"/>
      <c r="T242" s="403"/>
      <c r="U242" s="410" t="str">
        <f>IF(COUNTIF(AB244,""),"",IF(COUNTIF(AB242,""),"",IF(INDEX(List!$B$2:$C$13,MATCH(Z244,List!$B$2:$B$13,0),2)=12,IF(INDEX(List!$B$2:$C$13,MATCH(Z242,List!$B$2:$B$13,0),2)=1,AB244-AB242+1,IF(INDEX(List!$B$2:$C$13,MATCH(Z244,List!$B$2:$B$13,0),2)&gt;=(INDEX(List!$B$2:$C$13,MATCH(Z242,List!$B$2:$B$13,0),2)-1),AB244-AB242,AB244-AB242-1)),IF(INDEX(List!$B$2:$C$13,MATCH(Z244,List!$B$2:$B$13,0),2)&gt;=(INDEX(List!$B$2:$C$13,MATCH(Z242,List!$B$2:$B$13,0),2)-1),AB244-AB242,AB244-AB242-1))&amp;IF(IF(COUNTIF(AB244,""),"",IF(COUNTIF(AB242,""),"",IF(INDEX(List!$B$2:$C$13,MATCH(Z244,List!$B$2:$B$13,0),2)=12,IF(INDEX(List!$B$2:$C$13,MATCH(Z242,List!$B$2:$B$13,0),2)=1,AB244-AB242+1,IF(INDEX(List!$B$2:$C$13,MATCH(Z244,List!$B$2:$B$13,0),2)&gt;=(INDEX(List!$B$2:$C$13,MATCH(Z242,List!$B$2:$B$13,0),2)-1),AB244-AB242,AB244-AB242-1)),IF(INDEX(List!$B$2:$C$13,MATCH(Z244,List!$B$2:$B$13,0),2)&gt;=(INDEX(List!$B$2:$C$13,MATCH(Z242,List!$B$2:$B$13,0),2)-1),AB244-AB242,AB244-AB242-1))))&lt;=1," year"," years ")))</f>
        <v/>
      </c>
      <c r="V242" s="411"/>
      <c r="W242" s="412"/>
      <c r="X242" s="413" t="s">
        <v>39</v>
      </c>
      <c r="Y242" s="414"/>
      <c r="Z242" s="443"/>
      <c r="AA242" s="254" t="s">
        <v>14</v>
      </c>
      <c r="AB242" s="256"/>
      <c r="AC242" s="258"/>
      <c r="AD242" s="306"/>
      <c r="AE242" s="256"/>
      <c r="AF242" s="258"/>
      <c r="AG242" s="425"/>
    </row>
    <row r="243" spans="2:33" ht="15" customHeight="1">
      <c r="B243" s="404"/>
      <c r="C243" s="405"/>
      <c r="D243" s="405"/>
      <c r="E243" s="405"/>
      <c r="F243" s="405"/>
      <c r="G243" s="405"/>
      <c r="H243" s="405"/>
      <c r="I243" s="406"/>
      <c r="J243" s="409"/>
      <c r="K243" s="405"/>
      <c r="L243" s="405"/>
      <c r="M243" s="405"/>
      <c r="N243" s="405"/>
      <c r="O243" s="406"/>
      <c r="P243" s="409"/>
      <c r="Q243" s="405"/>
      <c r="R243" s="405"/>
      <c r="S243" s="405"/>
      <c r="T243" s="406"/>
      <c r="U243" s="410"/>
      <c r="V243" s="411"/>
      <c r="W243" s="412"/>
      <c r="X243" s="415"/>
      <c r="Y243" s="416"/>
      <c r="Z243" s="436"/>
      <c r="AA243" s="417"/>
      <c r="AB243" s="307"/>
      <c r="AC243" s="243"/>
      <c r="AD243" s="240"/>
      <c r="AE243" s="437"/>
      <c r="AF243" s="241"/>
      <c r="AG243" s="426"/>
    </row>
    <row r="244" spans="2:33" ht="15" customHeight="1">
      <c r="B244" s="404"/>
      <c r="C244" s="405"/>
      <c r="D244" s="405"/>
      <c r="E244" s="405"/>
      <c r="F244" s="405"/>
      <c r="G244" s="405"/>
      <c r="H244" s="405"/>
      <c r="I244" s="406"/>
      <c r="J244" s="409"/>
      <c r="K244" s="405"/>
      <c r="L244" s="405"/>
      <c r="M244" s="405"/>
      <c r="N244" s="405"/>
      <c r="O244" s="406"/>
      <c r="P244" s="409"/>
      <c r="Q244" s="405"/>
      <c r="R244" s="405"/>
      <c r="S244" s="405"/>
      <c r="T244" s="406"/>
      <c r="U244" s="428" t="str">
        <f>IF(COUNTIF(Z244,""),"",IF(COUNTIF(Z242,""),"",IF(INDEX(List!$B$2:$C$13,MATCH(Z244,List!$B$2:$B$13,0),2)=12,IF(INDEX(List!$B$2:$C$13,MATCH(Z242,List!$B$2:$B$13,0),2)=1,0,IF(INDEX(List!$B$2:$C$13,MATCH(Z244,List!$B$2:$B$13,0),2)&gt;=(INDEX(List!$B$2:$C$13,MATCH(Z242,List!$B$2:$B$13,0),2)-1),INDEX(List!$B$2:$C$13,MATCH(Z244,List!$B$2:$B$13,0),2)-INDEX(List!$B$2:$C$13,MATCH(Z242,List!$B$2:$B$13,0),2)+1,12-INDEX(List!$B$2:$C$13,MATCH(Z242,List!$B$2:$B$13,0),2)+INDEX(List!$B$2:$C$13,MATCH(Z244,List!$B$2:$B$13,0),2)+1)),IF(INDEX(List!$B$2:$C$13,MATCH(Z244,List!$B$2:$B$13,0),2)&gt;=(INDEX(List!$B$2:$C$13,MATCH(Z242,List!$B$2:$B$13,0),2)-1),INDEX(List!$B$2:$C$13,MATCH(Z244,List!$B$2:$B$13,0),2)-INDEX(List!$B$2:$C$13,MATCH(Z242,List!$B$2:$B$13,0),2)+1,12-INDEX(List!$B$2:$C$13,MATCH(Z242,List!$B$2:$B$13,0),2)+INDEX(List!$B$2:$C$13,MATCH(Z244,List!$B$2:$B$13,0),2)+1))&amp;IF(IF(COUNTIF(INDEX(List!$B$2:$C$13,MATCH(Z244,List!$B$2:$B$13,0),2),""),"",IF(COUNTIF(INDEX(List!$B$2:$C$13,MATCH(Z242,List!$B$2:$B$13,0),2),""),"",IF(INDEX(List!$B$2:$C$13,MATCH(Z244,List!$B$2:$B$13,0),2)=12,IF(INDEX(List!$B$2:$C$13,MATCH(Z242,List!$B$2:$B$13,0),2)=1,0,IF(INDEX(List!$B$2:$C$13,MATCH(Z244,List!$B$2:$B$13,0),2)&gt;=(INDEX(List!$B$2:$C$13,MATCH(Z242,List!$B$2:$B$13,0),2)-1),INDEX(List!$B$2:$C$13,MATCH(Z244,List!$B$2:$B$13,0),2)-INDEX(List!$B$2:$C$13,MATCH(Z242,List!$B$2:$B$13,0),2)+1,12-INDEX(List!$B$2:$C$13,MATCH(Z242,List!$B$2:$B$13,0),2)+INDEX(List!$B$2:$C$13,MATCH(Z244,List!$B$2:$B$13,0),2)+1)),IF(INDEX(List!$B$2:$C$13,MATCH(Z244,List!$B$2:$B$13,0),2)&gt;=(INDEX(List!$B$2:$C$13,MATCH(Z242,List!$B$2:$B$13,0),2)-1),INDEX(List!$B$2:$C$13,MATCH(Z244,List!$B$2:$B$13,0),2)-INDEX(List!$B$2:$C$13,MATCH(Z242,List!$B$2:$B$13,0),2)+1,12-INDEX(List!$B$2:$C$13,MATCH(Z242,List!$B$2:$B$13,0),2)+INDEX(List!$B$2:$C$13,MATCH(Z244,List!$B$2:$B$13,0),2)+1))))&lt;=1," month"," months")))</f>
        <v/>
      </c>
      <c r="V244" s="429"/>
      <c r="W244" s="430"/>
      <c r="X244" s="303" t="s">
        <v>40</v>
      </c>
      <c r="Y244" s="304"/>
      <c r="Z244" s="435"/>
      <c r="AA244" s="304" t="s">
        <v>14</v>
      </c>
      <c r="AB244" s="437"/>
      <c r="AC244" s="241"/>
      <c r="AD244" s="240"/>
      <c r="AE244" s="437"/>
      <c r="AF244" s="241"/>
      <c r="AG244" s="426"/>
    </row>
    <row r="245" spans="2:33" ht="15" customHeight="1" thickBot="1">
      <c r="B245" s="407"/>
      <c r="C245" s="309"/>
      <c r="D245" s="309"/>
      <c r="E245" s="309"/>
      <c r="F245" s="309"/>
      <c r="G245" s="309"/>
      <c r="H245" s="309"/>
      <c r="I245" s="310"/>
      <c r="J245" s="308"/>
      <c r="K245" s="309"/>
      <c r="L245" s="309"/>
      <c r="M245" s="309"/>
      <c r="N245" s="309"/>
      <c r="O245" s="310"/>
      <c r="P245" s="308"/>
      <c r="Q245" s="309"/>
      <c r="R245" s="309"/>
      <c r="S245" s="309"/>
      <c r="T245" s="310"/>
      <c r="U245" s="431"/>
      <c r="V245" s="432"/>
      <c r="W245" s="433"/>
      <c r="X245" s="434"/>
      <c r="Y245" s="417"/>
      <c r="Z245" s="436"/>
      <c r="AA245" s="417"/>
      <c r="AB245" s="307"/>
      <c r="AC245" s="243"/>
      <c r="AD245" s="242"/>
      <c r="AE245" s="307"/>
      <c r="AF245" s="243"/>
      <c r="AG245" s="427"/>
    </row>
    <row r="246" spans="2:33" ht="15" customHeight="1">
      <c r="B246" s="401"/>
      <c r="C246" s="402"/>
      <c r="D246" s="402"/>
      <c r="E246" s="402"/>
      <c r="F246" s="402"/>
      <c r="G246" s="402"/>
      <c r="H246" s="402"/>
      <c r="I246" s="403"/>
      <c r="J246" s="408"/>
      <c r="K246" s="402"/>
      <c r="L246" s="402"/>
      <c r="M246" s="402"/>
      <c r="N246" s="402"/>
      <c r="O246" s="403"/>
      <c r="P246" s="408"/>
      <c r="Q246" s="402"/>
      <c r="R246" s="402"/>
      <c r="S246" s="402"/>
      <c r="T246" s="403"/>
      <c r="U246" s="410" t="str">
        <f>IF(COUNTIF(AB248,""),"",IF(COUNTIF(AB246,""),"",IF(INDEX(List!$B$2:$C$13,MATCH(Z248,List!$B$2:$B$13,0),2)=12,IF(INDEX(List!$B$2:$C$13,MATCH(Z246,List!$B$2:$B$13,0),2)=1,AB248-AB246+1,IF(INDEX(List!$B$2:$C$13,MATCH(Z248,List!$B$2:$B$13,0),2)&gt;=(INDEX(List!$B$2:$C$13,MATCH(Z246,List!$B$2:$B$13,0),2)-1),AB248-AB246,AB248-AB246-1)),IF(INDEX(List!$B$2:$C$13,MATCH(Z248,List!$B$2:$B$13,0),2)&gt;=(INDEX(List!$B$2:$C$13,MATCH(Z246,List!$B$2:$B$13,0),2)-1),AB248-AB246,AB248-AB246-1))&amp;IF(IF(COUNTIF(AB248,""),"",IF(COUNTIF(AB246,""),"",IF(INDEX(List!$B$2:$C$13,MATCH(Z248,List!$B$2:$B$13,0),2)=12,IF(INDEX(List!$B$2:$C$13,MATCH(Z246,List!$B$2:$B$13,0),2)=1,AB248-AB246+1,IF(INDEX(List!$B$2:$C$13,MATCH(Z248,List!$B$2:$B$13,0),2)&gt;=(INDEX(List!$B$2:$C$13,MATCH(Z246,List!$B$2:$B$13,0),2)-1),AB248-AB246,AB248-AB246-1)),IF(INDEX(List!$B$2:$C$13,MATCH(Z248,List!$B$2:$B$13,0),2)&gt;=(INDEX(List!$B$2:$C$13,MATCH(Z246,List!$B$2:$B$13,0),2)-1),AB248-AB246,AB248-AB246-1))))&lt;=1," year"," years ")))</f>
        <v/>
      </c>
      <c r="V246" s="411"/>
      <c r="W246" s="412"/>
      <c r="X246" s="413" t="s">
        <v>39</v>
      </c>
      <c r="Y246" s="414"/>
      <c r="Z246" s="443"/>
      <c r="AA246" s="254" t="s">
        <v>14</v>
      </c>
      <c r="AB246" s="256"/>
      <c r="AC246" s="258"/>
      <c r="AD246" s="306"/>
      <c r="AE246" s="256"/>
      <c r="AF246" s="258"/>
      <c r="AG246" s="425"/>
    </row>
    <row r="247" spans="2:33" ht="15" customHeight="1">
      <c r="B247" s="404"/>
      <c r="C247" s="405"/>
      <c r="D247" s="405"/>
      <c r="E247" s="405"/>
      <c r="F247" s="405"/>
      <c r="G247" s="405"/>
      <c r="H247" s="405"/>
      <c r="I247" s="406"/>
      <c r="J247" s="409"/>
      <c r="K247" s="405"/>
      <c r="L247" s="405"/>
      <c r="M247" s="405"/>
      <c r="N247" s="405"/>
      <c r="O247" s="406"/>
      <c r="P247" s="409"/>
      <c r="Q247" s="405"/>
      <c r="R247" s="405"/>
      <c r="S247" s="405"/>
      <c r="T247" s="406"/>
      <c r="U247" s="410"/>
      <c r="V247" s="411"/>
      <c r="W247" s="412"/>
      <c r="X247" s="415"/>
      <c r="Y247" s="416"/>
      <c r="Z247" s="436"/>
      <c r="AA247" s="417"/>
      <c r="AB247" s="307"/>
      <c r="AC247" s="243"/>
      <c r="AD247" s="240"/>
      <c r="AE247" s="437"/>
      <c r="AF247" s="241"/>
      <c r="AG247" s="426"/>
    </row>
    <row r="248" spans="2:33" ht="15" customHeight="1">
      <c r="B248" s="404"/>
      <c r="C248" s="405"/>
      <c r="D248" s="405"/>
      <c r="E248" s="405"/>
      <c r="F248" s="405"/>
      <c r="G248" s="405"/>
      <c r="H248" s="405"/>
      <c r="I248" s="406"/>
      <c r="J248" s="409"/>
      <c r="K248" s="405"/>
      <c r="L248" s="405"/>
      <c r="M248" s="405"/>
      <c r="N248" s="405"/>
      <c r="O248" s="406"/>
      <c r="P248" s="409"/>
      <c r="Q248" s="405"/>
      <c r="R248" s="405"/>
      <c r="S248" s="405"/>
      <c r="T248" s="406"/>
      <c r="U248" s="428" t="str">
        <f>IF(COUNTIF(Z248,""),"",IF(COUNTIF(Z246,""),"",IF(INDEX(List!$B$2:$C$13,MATCH(Z248,List!$B$2:$B$13,0),2)=12,IF(INDEX(List!$B$2:$C$13,MATCH(Z246,List!$B$2:$B$13,0),2)=1,0,IF(INDEX(List!$B$2:$C$13,MATCH(Z248,List!$B$2:$B$13,0),2)&gt;=(INDEX(List!$B$2:$C$13,MATCH(Z246,List!$B$2:$B$13,0),2)-1),INDEX(List!$B$2:$C$13,MATCH(Z248,List!$B$2:$B$13,0),2)-INDEX(List!$B$2:$C$13,MATCH(Z246,List!$B$2:$B$13,0),2)+1,12-INDEX(List!$B$2:$C$13,MATCH(Z246,List!$B$2:$B$13,0),2)+INDEX(List!$B$2:$C$13,MATCH(Z248,List!$B$2:$B$13,0),2)+1)),IF(INDEX(List!$B$2:$C$13,MATCH(Z248,List!$B$2:$B$13,0),2)&gt;=(INDEX(List!$B$2:$C$13,MATCH(Z246,List!$B$2:$B$13,0),2)-1),INDEX(List!$B$2:$C$13,MATCH(Z248,List!$B$2:$B$13,0),2)-INDEX(List!$B$2:$C$13,MATCH(Z246,List!$B$2:$B$13,0),2)+1,12-INDEX(List!$B$2:$C$13,MATCH(Z246,List!$B$2:$B$13,0),2)+INDEX(List!$B$2:$C$13,MATCH(Z248,List!$B$2:$B$13,0),2)+1))&amp;IF(IF(COUNTIF(INDEX(List!$B$2:$C$13,MATCH(Z248,List!$B$2:$B$13,0),2),""),"",IF(COUNTIF(INDEX(List!$B$2:$C$13,MATCH(Z246,List!$B$2:$B$13,0),2),""),"",IF(INDEX(List!$B$2:$C$13,MATCH(Z248,List!$B$2:$B$13,0),2)=12,IF(INDEX(List!$B$2:$C$13,MATCH(Z246,List!$B$2:$B$13,0),2)=1,0,IF(INDEX(List!$B$2:$C$13,MATCH(Z248,List!$B$2:$B$13,0),2)&gt;=(INDEX(List!$B$2:$C$13,MATCH(Z246,List!$B$2:$B$13,0),2)-1),INDEX(List!$B$2:$C$13,MATCH(Z248,List!$B$2:$B$13,0),2)-INDEX(List!$B$2:$C$13,MATCH(Z246,List!$B$2:$B$13,0),2)+1,12-INDEX(List!$B$2:$C$13,MATCH(Z246,List!$B$2:$B$13,0),2)+INDEX(List!$B$2:$C$13,MATCH(Z248,List!$B$2:$B$13,0),2)+1)),IF(INDEX(List!$B$2:$C$13,MATCH(Z248,List!$B$2:$B$13,0),2)&gt;=(INDEX(List!$B$2:$C$13,MATCH(Z246,List!$B$2:$B$13,0),2)-1),INDEX(List!$B$2:$C$13,MATCH(Z248,List!$B$2:$B$13,0),2)-INDEX(List!$B$2:$C$13,MATCH(Z246,List!$B$2:$B$13,0),2)+1,12-INDEX(List!$B$2:$C$13,MATCH(Z246,List!$B$2:$B$13,0),2)+INDEX(List!$B$2:$C$13,MATCH(Z248,List!$B$2:$B$13,0),2)+1))))&lt;=1," month"," months")))</f>
        <v/>
      </c>
      <c r="V248" s="429"/>
      <c r="W248" s="430"/>
      <c r="X248" s="303" t="s">
        <v>40</v>
      </c>
      <c r="Y248" s="304"/>
      <c r="Z248" s="435"/>
      <c r="AA248" s="304" t="s">
        <v>14</v>
      </c>
      <c r="AB248" s="437"/>
      <c r="AC248" s="241"/>
      <c r="AD248" s="240"/>
      <c r="AE248" s="437"/>
      <c r="AF248" s="241"/>
      <c r="AG248" s="426"/>
    </row>
    <row r="249" spans="2:33" ht="15" customHeight="1" thickBot="1">
      <c r="B249" s="407"/>
      <c r="C249" s="309"/>
      <c r="D249" s="309"/>
      <c r="E249" s="309"/>
      <c r="F249" s="309"/>
      <c r="G249" s="309"/>
      <c r="H249" s="309"/>
      <c r="I249" s="310"/>
      <c r="J249" s="308"/>
      <c r="K249" s="309"/>
      <c r="L249" s="309"/>
      <c r="M249" s="309"/>
      <c r="N249" s="309"/>
      <c r="O249" s="310"/>
      <c r="P249" s="308"/>
      <c r="Q249" s="309"/>
      <c r="R249" s="309"/>
      <c r="S249" s="309"/>
      <c r="T249" s="310"/>
      <c r="U249" s="431"/>
      <c r="V249" s="432"/>
      <c r="W249" s="433"/>
      <c r="X249" s="434"/>
      <c r="Y249" s="417"/>
      <c r="Z249" s="436"/>
      <c r="AA249" s="417"/>
      <c r="AB249" s="307"/>
      <c r="AC249" s="243"/>
      <c r="AD249" s="242"/>
      <c r="AE249" s="307"/>
      <c r="AF249" s="243"/>
      <c r="AG249" s="427"/>
    </row>
    <row r="250" spans="2:33" ht="15" customHeight="1">
      <c r="B250" s="401"/>
      <c r="C250" s="402"/>
      <c r="D250" s="402"/>
      <c r="E250" s="402"/>
      <c r="F250" s="402"/>
      <c r="G250" s="402"/>
      <c r="H250" s="402"/>
      <c r="I250" s="403"/>
      <c r="J250" s="408"/>
      <c r="K250" s="402"/>
      <c r="L250" s="402"/>
      <c r="M250" s="402"/>
      <c r="N250" s="402"/>
      <c r="O250" s="403"/>
      <c r="P250" s="408"/>
      <c r="Q250" s="402"/>
      <c r="R250" s="402"/>
      <c r="S250" s="402"/>
      <c r="T250" s="403"/>
      <c r="U250" s="410" t="str">
        <f>IF(COUNTIF(AB252,""),"",IF(COUNTIF(AB250,""),"",IF(INDEX(List!$B$2:$C$13,MATCH(Z252,List!$B$2:$B$13,0),2)=12,IF(INDEX(List!$B$2:$C$13,MATCH(Z250,List!$B$2:$B$13,0),2)=1,AB252-AB250+1,IF(INDEX(List!$B$2:$C$13,MATCH(Z252,List!$B$2:$B$13,0),2)&gt;=(INDEX(List!$B$2:$C$13,MATCH(Z250,List!$B$2:$B$13,0),2)-1),AB252-AB250,AB252-AB250-1)),IF(INDEX(List!$B$2:$C$13,MATCH(Z252,List!$B$2:$B$13,0),2)&gt;=(INDEX(List!$B$2:$C$13,MATCH(Z250,List!$B$2:$B$13,0),2)-1),AB252-AB250,AB252-AB250-1))&amp;IF(IF(COUNTIF(AB252,""),"",IF(COUNTIF(AB250,""),"",IF(INDEX(List!$B$2:$C$13,MATCH(Z252,List!$B$2:$B$13,0),2)=12,IF(INDEX(List!$B$2:$C$13,MATCH(Z250,List!$B$2:$B$13,0),2)=1,AB252-AB250+1,IF(INDEX(List!$B$2:$C$13,MATCH(Z252,List!$B$2:$B$13,0),2)&gt;=(INDEX(List!$B$2:$C$13,MATCH(Z250,List!$B$2:$B$13,0),2)-1),AB252-AB250,AB252-AB250-1)),IF(INDEX(List!$B$2:$C$13,MATCH(Z252,List!$B$2:$B$13,0),2)&gt;=(INDEX(List!$B$2:$C$13,MATCH(Z250,List!$B$2:$B$13,0),2)-1),AB252-AB250,AB252-AB250-1))))&lt;=1," year"," years ")))</f>
        <v/>
      </c>
      <c r="V250" s="411"/>
      <c r="W250" s="412"/>
      <c r="X250" s="413" t="s">
        <v>39</v>
      </c>
      <c r="Y250" s="414"/>
      <c r="Z250" s="443"/>
      <c r="AA250" s="254" t="s">
        <v>14</v>
      </c>
      <c r="AB250" s="256"/>
      <c r="AC250" s="258"/>
      <c r="AD250" s="306"/>
      <c r="AE250" s="256"/>
      <c r="AF250" s="258"/>
      <c r="AG250" s="425"/>
    </row>
    <row r="251" spans="2:33" ht="15" customHeight="1">
      <c r="B251" s="404"/>
      <c r="C251" s="405"/>
      <c r="D251" s="405"/>
      <c r="E251" s="405"/>
      <c r="F251" s="405"/>
      <c r="G251" s="405"/>
      <c r="H251" s="405"/>
      <c r="I251" s="406"/>
      <c r="J251" s="409"/>
      <c r="K251" s="405"/>
      <c r="L251" s="405"/>
      <c r="M251" s="405"/>
      <c r="N251" s="405"/>
      <c r="O251" s="406"/>
      <c r="P251" s="409"/>
      <c r="Q251" s="405"/>
      <c r="R251" s="405"/>
      <c r="S251" s="405"/>
      <c r="T251" s="406"/>
      <c r="U251" s="410"/>
      <c r="V251" s="411"/>
      <c r="W251" s="412"/>
      <c r="X251" s="415"/>
      <c r="Y251" s="416"/>
      <c r="Z251" s="436"/>
      <c r="AA251" s="417"/>
      <c r="AB251" s="307"/>
      <c r="AC251" s="243"/>
      <c r="AD251" s="240"/>
      <c r="AE251" s="437"/>
      <c r="AF251" s="241"/>
      <c r="AG251" s="426"/>
    </row>
    <row r="252" spans="2:33" ht="15" customHeight="1">
      <c r="B252" s="404"/>
      <c r="C252" s="405"/>
      <c r="D252" s="405"/>
      <c r="E252" s="405"/>
      <c r="F252" s="405"/>
      <c r="G252" s="405"/>
      <c r="H252" s="405"/>
      <c r="I252" s="406"/>
      <c r="J252" s="409"/>
      <c r="K252" s="405"/>
      <c r="L252" s="405"/>
      <c r="M252" s="405"/>
      <c r="N252" s="405"/>
      <c r="O252" s="406"/>
      <c r="P252" s="409"/>
      <c r="Q252" s="405"/>
      <c r="R252" s="405"/>
      <c r="S252" s="405"/>
      <c r="T252" s="406"/>
      <c r="U252" s="428" t="str">
        <f>IF(COUNTIF(Z252,""),"",IF(COUNTIF(Z250,""),"",IF(INDEX(List!$B$2:$C$13,MATCH(Z252,List!$B$2:$B$13,0),2)=12,IF(INDEX(List!$B$2:$C$13,MATCH(Z250,List!$B$2:$B$13,0),2)=1,0,IF(INDEX(List!$B$2:$C$13,MATCH(Z252,List!$B$2:$B$13,0),2)&gt;=(INDEX(List!$B$2:$C$13,MATCH(Z250,List!$B$2:$B$13,0),2)-1),INDEX(List!$B$2:$C$13,MATCH(Z252,List!$B$2:$B$13,0),2)-INDEX(List!$B$2:$C$13,MATCH(Z250,List!$B$2:$B$13,0),2)+1,12-INDEX(List!$B$2:$C$13,MATCH(Z250,List!$B$2:$B$13,0),2)+INDEX(List!$B$2:$C$13,MATCH(Z252,List!$B$2:$B$13,0),2)+1)),IF(INDEX(List!$B$2:$C$13,MATCH(Z252,List!$B$2:$B$13,0),2)&gt;=(INDEX(List!$B$2:$C$13,MATCH(Z250,List!$B$2:$B$13,0),2)-1),INDEX(List!$B$2:$C$13,MATCH(Z252,List!$B$2:$B$13,0),2)-INDEX(List!$B$2:$C$13,MATCH(Z250,List!$B$2:$B$13,0),2)+1,12-INDEX(List!$B$2:$C$13,MATCH(Z250,List!$B$2:$B$13,0),2)+INDEX(List!$B$2:$C$13,MATCH(Z252,List!$B$2:$B$13,0),2)+1))&amp;IF(IF(COUNTIF(INDEX(List!$B$2:$C$13,MATCH(Z252,List!$B$2:$B$13,0),2),""),"",IF(COUNTIF(INDEX(List!$B$2:$C$13,MATCH(Z250,List!$B$2:$B$13,0),2),""),"",IF(INDEX(List!$B$2:$C$13,MATCH(Z252,List!$B$2:$B$13,0),2)=12,IF(INDEX(List!$B$2:$C$13,MATCH(Z250,List!$B$2:$B$13,0),2)=1,0,IF(INDEX(List!$B$2:$C$13,MATCH(Z252,List!$B$2:$B$13,0),2)&gt;=(INDEX(List!$B$2:$C$13,MATCH(Z250,List!$B$2:$B$13,0),2)-1),INDEX(List!$B$2:$C$13,MATCH(Z252,List!$B$2:$B$13,0),2)-INDEX(List!$B$2:$C$13,MATCH(Z250,List!$B$2:$B$13,0),2)+1,12-INDEX(List!$B$2:$C$13,MATCH(Z250,List!$B$2:$B$13,0),2)+INDEX(List!$B$2:$C$13,MATCH(Z252,List!$B$2:$B$13,0),2)+1)),IF(INDEX(List!$B$2:$C$13,MATCH(Z252,List!$B$2:$B$13,0),2)&gt;=(INDEX(List!$B$2:$C$13,MATCH(Z250,List!$B$2:$B$13,0),2)-1),INDEX(List!$B$2:$C$13,MATCH(Z252,List!$B$2:$B$13,0),2)-INDEX(List!$B$2:$C$13,MATCH(Z250,List!$B$2:$B$13,0),2)+1,12-INDEX(List!$B$2:$C$13,MATCH(Z250,List!$B$2:$B$13,0),2)+INDEX(List!$B$2:$C$13,MATCH(Z252,List!$B$2:$B$13,0),2)+1))))&lt;=1," month"," months")))</f>
        <v/>
      </c>
      <c r="V252" s="429"/>
      <c r="W252" s="430"/>
      <c r="X252" s="303" t="s">
        <v>40</v>
      </c>
      <c r="Y252" s="304"/>
      <c r="Z252" s="435"/>
      <c r="AA252" s="304" t="s">
        <v>14</v>
      </c>
      <c r="AB252" s="437"/>
      <c r="AC252" s="241"/>
      <c r="AD252" s="240"/>
      <c r="AE252" s="437"/>
      <c r="AF252" s="241"/>
      <c r="AG252" s="426"/>
    </row>
    <row r="253" spans="2:33" ht="15" customHeight="1" thickBot="1">
      <c r="B253" s="407"/>
      <c r="C253" s="309"/>
      <c r="D253" s="309"/>
      <c r="E253" s="309"/>
      <c r="F253" s="309"/>
      <c r="G253" s="309"/>
      <c r="H253" s="309"/>
      <c r="I253" s="310"/>
      <c r="J253" s="308"/>
      <c r="K253" s="309"/>
      <c r="L253" s="309"/>
      <c r="M253" s="309"/>
      <c r="N253" s="309"/>
      <c r="O253" s="310"/>
      <c r="P253" s="308"/>
      <c r="Q253" s="309"/>
      <c r="R253" s="309"/>
      <c r="S253" s="309"/>
      <c r="T253" s="310"/>
      <c r="U253" s="431"/>
      <c r="V253" s="432"/>
      <c r="W253" s="433"/>
      <c r="X253" s="434"/>
      <c r="Y253" s="417"/>
      <c r="Z253" s="436"/>
      <c r="AA253" s="417"/>
      <c r="AB253" s="307"/>
      <c r="AC253" s="243"/>
      <c r="AD253" s="242"/>
      <c r="AE253" s="307"/>
      <c r="AF253" s="243"/>
      <c r="AG253" s="427"/>
    </row>
    <row r="254" spans="2:33" ht="15" customHeight="1">
      <c r="B254" s="401"/>
      <c r="C254" s="402"/>
      <c r="D254" s="402"/>
      <c r="E254" s="402"/>
      <c r="F254" s="402"/>
      <c r="G254" s="402"/>
      <c r="H254" s="402"/>
      <c r="I254" s="403"/>
      <c r="J254" s="408"/>
      <c r="K254" s="402"/>
      <c r="L254" s="402"/>
      <c r="M254" s="402"/>
      <c r="N254" s="402"/>
      <c r="O254" s="403"/>
      <c r="P254" s="408"/>
      <c r="Q254" s="402"/>
      <c r="R254" s="402"/>
      <c r="S254" s="402"/>
      <c r="T254" s="403"/>
      <c r="U254" s="410" t="str">
        <f>IF(COUNTIF(AB256,""),"",IF(COUNTIF(AB254,""),"",IF(INDEX(List!$B$2:$C$13,MATCH(Z256,List!$B$2:$B$13,0),2)=12,IF(INDEX(List!$B$2:$C$13,MATCH(Z254,List!$B$2:$B$13,0),2)=1,AB256-AB254+1,IF(INDEX(List!$B$2:$C$13,MATCH(Z256,List!$B$2:$B$13,0),2)&gt;=(INDEX(List!$B$2:$C$13,MATCH(Z254,List!$B$2:$B$13,0),2)-1),AB256-AB254,AB256-AB254-1)),IF(INDEX(List!$B$2:$C$13,MATCH(Z256,List!$B$2:$B$13,0),2)&gt;=(INDEX(List!$B$2:$C$13,MATCH(Z254,List!$B$2:$B$13,0),2)-1),AB256-AB254,AB256-AB254-1))&amp;IF(IF(COUNTIF(AB256,""),"",IF(COUNTIF(AB254,""),"",IF(INDEX(List!$B$2:$C$13,MATCH(Z256,List!$B$2:$B$13,0),2)=12,IF(INDEX(List!$B$2:$C$13,MATCH(Z254,List!$B$2:$B$13,0),2)=1,AB256-AB254+1,IF(INDEX(List!$B$2:$C$13,MATCH(Z256,List!$B$2:$B$13,0),2)&gt;=(INDEX(List!$B$2:$C$13,MATCH(Z254,List!$B$2:$B$13,0),2)-1),AB256-AB254,AB256-AB254-1)),IF(INDEX(List!$B$2:$C$13,MATCH(Z256,List!$B$2:$B$13,0),2)&gt;=(INDEX(List!$B$2:$C$13,MATCH(Z254,List!$B$2:$B$13,0),2)-1),AB256-AB254,AB256-AB254-1))))&lt;=1," year"," years ")))</f>
        <v/>
      </c>
      <c r="V254" s="411"/>
      <c r="W254" s="412"/>
      <c r="X254" s="413" t="s">
        <v>39</v>
      </c>
      <c r="Y254" s="414"/>
      <c r="Z254" s="443"/>
      <c r="AA254" s="254" t="s">
        <v>14</v>
      </c>
      <c r="AB254" s="256"/>
      <c r="AC254" s="258"/>
      <c r="AD254" s="306"/>
      <c r="AE254" s="256"/>
      <c r="AF254" s="258"/>
      <c r="AG254" s="425"/>
    </row>
    <row r="255" spans="2:33" ht="15" customHeight="1">
      <c r="B255" s="404"/>
      <c r="C255" s="405"/>
      <c r="D255" s="405"/>
      <c r="E255" s="405"/>
      <c r="F255" s="405"/>
      <c r="G255" s="405"/>
      <c r="H255" s="405"/>
      <c r="I255" s="406"/>
      <c r="J255" s="409"/>
      <c r="K255" s="405"/>
      <c r="L255" s="405"/>
      <c r="M255" s="405"/>
      <c r="N255" s="405"/>
      <c r="O255" s="406"/>
      <c r="P255" s="409"/>
      <c r="Q255" s="405"/>
      <c r="R255" s="405"/>
      <c r="S255" s="405"/>
      <c r="T255" s="406"/>
      <c r="U255" s="410"/>
      <c r="V255" s="411"/>
      <c r="W255" s="412"/>
      <c r="X255" s="415"/>
      <c r="Y255" s="416"/>
      <c r="Z255" s="436"/>
      <c r="AA255" s="417"/>
      <c r="AB255" s="307"/>
      <c r="AC255" s="243"/>
      <c r="AD255" s="240"/>
      <c r="AE255" s="437"/>
      <c r="AF255" s="241"/>
      <c r="AG255" s="426"/>
    </row>
    <row r="256" spans="2:33" ht="15" customHeight="1">
      <c r="B256" s="404"/>
      <c r="C256" s="405"/>
      <c r="D256" s="405"/>
      <c r="E256" s="405"/>
      <c r="F256" s="405"/>
      <c r="G256" s="405"/>
      <c r="H256" s="405"/>
      <c r="I256" s="406"/>
      <c r="J256" s="409"/>
      <c r="K256" s="405"/>
      <c r="L256" s="405"/>
      <c r="M256" s="405"/>
      <c r="N256" s="405"/>
      <c r="O256" s="406"/>
      <c r="P256" s="409"/>
      <c r="Q256" s="405"/>
      <c r="R256" s="405"/>
      <c r="S256" s="405"/>
      <c r="T256" s="406"/>
      <c r="U256" s="428" t="str">
        <f>IF(COUNTIF(Z256,""),"",IF(COUNTIF(Z254,""),"",IF(INDEX(List!$B$2:$C$13,MATCH(Z256,List!$B$2:$B$13,0),2)=12,IF(INDEX(List!$B$2:$C$13,MATCH(Z254,List!$B$2:$B$13,0),2)=1,0,IF(INDEX(List!$B$2:$C$13,MATCH(Z256,List!$B$2:$B$13,0),2)&gt;=(INDEX(List!$B$2:$C$13,MATCH(Z254,List!$B$2:$B$13,0),2)-1),INDEX(List!$B$2:$C$13,MATCH(Z256,List!$B$2:$B$13,0),2)-INDEX(List!$B$2:$C$13,MATCH(Z254,List!$B$2:$B$13,0),2)+1,12-INDEX(List!$B$2:$C$13,MATCH(Z254,List!$B$2:$B$13,0),2)+INDEX(List!$B$2:$C$13,MATCH(Z256,List!$B$2:$B$13,0),2)+1)),IF(INDEX(List!$B$2:$C$13,MATCH(Z256,List!$B$2:$B$13,0),2)&gt;=(INDEX(List!$B$2:$C$13,MATCH(Z254,List!$B$2:$B$13,0),2)-1),INDEX(List!$B$2:$C$13,MATCH(Z256,List!$B$2:$B$13,0),2)-INDEX(List!$B$2:$C$13,MATCH(Z254,List!$B$2:$B$13,0),2)+1,12-INDEX(List!$B$2:$C$13,MATCH(Z254,List!$B$2:$B$13,0),2)+INDEX(List!$B$2:$C$13,MATCH(Z256,List!$B$2:$B$13,0),2)+1))&amp;IF(IF(COUNTIF(INDEX(List!$B$2:$C$13,MATCH(Z256,List!$B$2:$B$13,0),2),""),"",IF(COUNTIF(INDEX(List!$B$2:$C$13,MATCH(Z254,List!$B$2:$B$13,0),2),""),"",IF(INDEX(List!$B$2:$C$13,MATCH(Z256,List!$B$2:$B$13,0),2)=12,IF(INDEX(List!$B$2:$C$13,MATCH(Z254,List!$B$2:$B$13,0),2)=1,0,IF(INDEX(List!$B$2:$C$13,MATCH(Z256,List!$B$2:$B$13,0),2)&gt;=(INDEX(List!$B$2:$C$13,MATCH(Z254,List!$B$2:$B$13,0),2)-1),INDEX(List!$B$2:$C$13,MATCH(Z256,List!$B$2:$B$13,0),2)-INDEX(List!$B$2:$C$13,MATCH(Z254,List!$B$2:$B$13,0),2)+1,12-INDEX(List!$B$2:$C$13,MATCH(Z254,List!$B$2:$B$13,0),2)+INDEX(List!$B$2:$C$13,MATCH(Z256,List!$B$2:$B$13,0),2)+1)),IF(INDEX(List!$B$2:$C$13,MATCH(Z256,List!$B$2:$B$13,0),2)&gt;=(INDEX(List!$B$2:$C$13,MATCH(Z254,List!$B$2:$B$13,0),2)-1),INDEX(List!$B$2:$C$13,MATCH(Z256,List!$B$2:$B$13,0),2)-INDEX(List!$B$2:$C$13,MATCH(Z254,List!$B$2:$B$13,0),2)+1,12-INDEX(List!$B$2:$C$13,MATCH(Z254,List!$B$2:$B$13,0),2)+INDEX(List!$B$2:$C$13,MATCH(Z256,List!$B$2:$B$13,0),2)+1))))&lt;=1," month"," months")))</f>
        <v/>
      </c>
      <c r="V256" s="429"/>
      <c r="W256" s="430"/>
      <c r="X256" s="303" t="s">
        <v>40</v>
      </c>
      <c r="Y256" s="304"/>
      <c r="Z256" s="435"/>
      <c r="AA256" s="304" t="s">
        <v>14</v>
      </c>
      <c r="AB256" s="437"/>
      <c r="AC256" s="241"/>
      <c r="AD256" s="240"/>
      <c r="AE256" s="437"/>
      <c r="AF256" s="241"/>
      <c r="AG256" s="426"/>
    </row>
    <row r="257" spans="1:48" ht="15" customHeight="1" thickBot="1">
      <c r="B257" s="407"/>
      <c r="C257" s="309"/>
      <c r="D257" s="309"/>
      <c r="E257" s="309"/>
      <c r="F257" s="309"/>
      <c r="G257" s="309"/>
      <c r="H257" s="309"/>
      <c r="I257" s="310"/>
      <c r="J257" s="308"/>
      <c r="K257" s="309"/>
      <c r="L257" s="309"/>
      <c r="M257" s="309"/>
      <c r="N257" s="309"/>
      <c r="O257" s="310"/>
      <c r="P257" s="308"/>
      <c r="Q257" s="309"/>
      <c r="R257" s="309"/>
      <c r="S257" s="309"/>
      <c r="T257" s="310"/>
      <c r="U257" s="438"/>
      <c r="V257" s="439"/>
      <c r="W257" s="440"/>
      <c r="X257" s="441"/>
      <c r="Y257" s="255"/>
      <c r="Z257" s="442"/>
      <c r="AA257" s="255"/>
      <c r="AB257" s="257"/>
      <c r="AC257" s="259"/>
      <c r="AD257" s="444"/>
      <c r="AE257" s="257"/>
      <c r="AF257" s="259"/>
      <c r="AG257" s="427"/>
    </row>
    <row r="258" spans="1:48" ht="15" customHeight="1">
      <c r="B258" s="36"/>
      <c r="C258" s="418" t="s">
        <v>134</v>
      </c>
      <c r="D258" s="418"/>
      <c r="E258" s="418"/>
      <c r="F258" s="418"/>
      <c r="G258" s="418"/>
      <c r="H258" s="418"/>
      <c r="I258" s="418"/>
      <c r="J258" s="418"/>
      <c r="K258" s="418"/>
      <c r="L258" s="418"/>
      <c r="M258" s="418"/>
      <c r="N258" s="418"/>
      <c r="O258" s="418"/>
      <c r="P258" s="418"/>
      <c r="Q258" s="418"/>
      <c r="R258" s="418"/>
      <c r="S258" s="418"/>
      <c r="T258" s="418"/>
      <c r="U258" s="418"/>
      <c r="V258" s="418"/>
      <c r="W258" s="418"/>
      <c r="X258" s="418"/>
      <c r="Y258" s="36"/>
      <c r="Z258" s="36"/>
      <c r="AA258" s="36"/>
      <c r="AB258" s="36"/>
      <c r="AC258" s="36"/>
      <c r="AD258" s="36"/>
      <c r="AE258" s="36"/>
      <c r="AF258" s="36"/>
      <c r="AG258" s="36"/>
    </row>
    <row r="259" spans="1:48" ht="15" customHeight="1">
      <c r="B259" s="36"/>
      <c r="C259" s="418"/>
      <c r="D259" s="418"/>
      <c r="E259" s="418"/>
      <c r="F259" s="418"/>
      <c r="G259" s="418"/>
      <c r="H259" s="418"/>
      <c r="I259" s="418"/>
      <c r="J259" s="418"/>
      <c r="K259" s="418"/>
      <c r="L259" s="418"/>
      <c r="M259" s="418"/>
      <c r="N259" s="418"/>
      <c r="O259" s="418"/>
      <c r="P259" s="418"/>
      <c r="Q259" s="418"/>
      <c r="R259" s="418"/>
      <c r="S259" s="418"/>
      <c r="T259" s="418"/>
      <c r="U259" s="418"/>
      <c r="V259" s="418"/>
      <c r="W259" s="418"/>
      <c r="X259" s="418"/>
      <c r="Y259" s="36"/>
      <c r="Z259" s="36"/>
      <c r="AA259" s="36"/>
      <c r="AB259" s="36"/>
      <c r="AC259" s="36"/>
      <c r="AD259" s="36"/>
      <c r="AE259" s="36"/>
      <c r="AF259" s="36"/>
      <c r="AG259" s="36"/>
    </row>
    <row r="260" spans="1:48" ht="15" customHeight="1">
      <c r="B260" s="36"/>
      <c r="C260" s="1" t="s">
        <v>84</v>
      </c>
      <c r="D260" s="4"/>
      <c r="E260" s="40"/>
      <c r="F260" s="4"/>
      <c r="G260" s="4"/>
      <c r="H260" s="4"/>
      <c r="I260" s="1" t="s">
        <v>135</v>
      </c>
      <c r="V260" s="36"/>
      <c r="W260" s="36"/>
      <c r="X260" s="36"/>
      <c r="Y260" s="36"/>
      <c r="Z260" s="36"/>
      <c r="AA260" s="36"/>
      <c r="AB260" s="36"/>
      <c r="AC260" s="36"/>
      <c r="AD260" s="36"/>
      <c r="AE260" s="36"/>
      <c r="AF260" s="36"/>
      <c r="AG260" s="36"/>
    </row>
    <row r="261" spans="1:48" ht="15" customHeight="1">
      <c r="B261" s="36"/>
      <c r="C261" s="1" t="s">
        <v>136</v>
      </c>
      <c r="D261" s="4"/>
      <c r="E261" s="40"/>
      <c r="F261" s="4"/>
      <c r="G261" s="4"/>
      <c r="H261" s="4"/>
      <c r="I261" s="4"/>
      <c r="J261" s="4"/>
      <c r="K261" s="4"/>
      <c r="L261" s="4"/>
      <c r="M261" s="4"/>
      <c r="N261" s="18"/>
      <c r="O261" s="18"/>
      <c r="P261" s="18"/>
      <c r="Q261" s="18"/>
      <c r="R261" s="23"/>
      <c r="S261" s="23"/>
      <c r="T261" s="23"/>
      <c r="U261" s="4"/>
      <c r="V261" s="36"/>
      <c r="W261" s="36"/>
      <c r="X261" s="36"/>
      <c r="Y261" s="36"/>
      <c r="Z261" s="36"/>
      <c r="AA261" s="36"/>
      <c r="AB261" s="36"/>
      <c r="AC261" s="36"/>
      <c r="AD261" s="36"/>
      <c r="AE261" s="36"/>
      <c r="AF261" s="36"/>
      <c r="AG261" s="36"/>
    </row>
    <row r="262" spans="1:48" ht="15" customHeight="1">
      <c r="B262" s="36"/>
      <c r="C262" s="1" t="s">
        <v>137</v>
      </c>
      <c r="D262" s="4"/>
      <c r="E262" s="40"/>
      <c r="F262" s="4"/>
      <c r="G262" s="4"/>
      <c r="H262" s="4"/>
      <c r="I262" s="4"/>
      <c r="J262" s="4"/>
      <c r="K262" s="4"/>
      <c r="L262" s="4"/>
      <c r="M262" s="4"/>
      <c r="N262" s="18"/>
      <c r="O262" s="18"/>
      <c r="P262" s="18"/>
      <c r="Q262" s="18"/>
      <c r="R262" s="23"/>
      <c r="S262" s="23"/>
      <c r="T262" s="23"/>
      <c r="U262" s="4"/>
      <c r="V262" s="36"/>
      <c r="W262" s="36"/>
      <c r="X262" s="36"/>
      <c r="Y262" s="36"/>
      <c r="Z262" s="36"/>
      <c r="AA262" s="36"/>
      <c r="AB262" s="36"/>
      <c r="AC262" s="36"/>
      <c r="AD262" s="36"/>
      <c r="AE262" s="36"/>
      <c r="AF262" s="36"/>
      <c r="AG262" s="36"/>
    </row>
    <row r="263" spans="1:48" ht="15" customHeight="1">
      <c r="B263" s="36"/>
      <c r="D263" s="1" t="s">
        <v>138</v>
      </c>
      <c r="J263" s="4"/>
      <c r="K263" s="4"/>
      <c r="L263" s="4"/>
      <c r="M263" s="4"/>
      <c r="N263" s="18"/>
      <c r="O263" s="18"/>
      <c r="P263" s="18"/>
      <c r="Q263" s="18"/>
      <c r="R263" s="23"/>
      <c r="V263" s="36"/>
      <c r="W263" s="36"/>
      <c r="X263" s="36"/>
      <c r="Y263" s="36"/>
      <c r="Z263" s="36"/>
      <c r="AA263" s="36"/>
      <c r="AB263" s="36"/>
      <c r="AC263" s="36"/>
      <c r="AD263" s="36"/>
      <c r="AE263" s="36"/>
      <c r="AF263" s="36"/>
      <c r="AG263" s="36"/>
    </row>
    <row r="264" spans="1:48" ht="15" customHeight="1">
      <c r="B264" s="15"/>
      <c r="C264" s="15"/>
      <c r="E264" s="39"/>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row>
    <row r="265" spans="1:48" ht="15" customHeight="1">
      <c r="B265" s="15"/>
      <c r="C265" s="15"/>
      <c r="D265" s="15"/>
      <c r="E265" s="39"/>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row>
    <row r="266" spans="1:48" ht="15" customHeight="1">
      <c r="B266" s="36"/>
      <c r="C266" s="1" t="s">
        <v>139</v>
      </c>
      <c r="D266" s="4"/>
      <c r="E266" s="40"/>
      <c r="F266" s="4"/>
      <c r="G266" s="4"/>
      <c r="H266" s="4"/>
      <c r="I266" s="4"/>
      <c r="J266" s="4"/>
      <c r="K266" s="4"/>
      <c r="L266" s="4"/>
      <c r="M266" s="4"/>
      <c r="N266" s="421" cm="1">
        <f t="array" ref="N266">IF(COUNTIF(U230,""),0,IF(AD230="Full",LOOKUP(10^17,LEFT(U230,COLUMN($1:$1))*1),0))+IF(COUNTIF(U234,""),0,IF(AD234="Full",LOOKUP(10^17,LEFT(U234,COLUMN($1:$1))*1),0))+IF(COUNTIF(U238,""),0,IF(AD238="Full",LOOKUP(10^17,LEFT(U238,COLUMN($1:$1))*1),0))+IF(COUNTIF(U242,""),0,IF(AD242="Full",LOOKUP(10^17,LEFT(U242,COLUMN($1:$1))*1),0))+IF(COUNTIF(U246,""),0,IF(AD246="Full",LOOKUP(10^17,LEFT(U246,COLUMN($1:$1))*1),0))+IF(COUNTIF(U250,""),0,IF(AD250="Full",LOOKUP(10^17,LEFT(U250,COLUMN($1:$1))*1),0))+IF(COUNTIF(U254,""),0,IF(AD254="Full",LOOKUP(10^17,LEFT(U254,COLUMN($1:$1))*1),0))+ROUNDDOWN((IF(COUNTIF(U232,""),0,IF(AD230="Full",LOOKUP(10^17,LEFT(U232,COLUMN($1:$1))*1),0))+IF(COUNTIF(U236,""),0,IF(AD234="Full",LOOKUP(10^17,LEFT(U236,COLUMN($1:$1))*1),0))+IF(COUNTIF(U240,""),0,IF(AD238="Full",LOOKUP(10^17,LEFT(U240,COLUMN($1:$1))*1),0))+IF(COUNTIF(U244,""),0,IF(AD242="Full",LOOKUP(10^17,LEFT(U244,COLUMN($1:$1))*1),0))+IF(COUNTIF(U248,""),0,IF(AD246="Full",LOOKUP(10^17,LEFT(U248,COLUMN($1:$1))*1),0))+IF(COUNTIF(U252,""),0,IF(AD250="Full",LOOKUP(10^17,LEFT(U252,COLUMN($1:$1))*1),0))+IF(COUNTIF(U256,""),0,IF(AD254="Full",LOOKUP(10^17,LEFT(U256,COLUMN($1:$1))*1),0)))/12,0)</f>
        <v>0</v>
      </c>
      <c r="O266" s="421"/>
      <c r="P266" s="421" t="str">
        <f>IF(N266&gt;1,"years and","year and")</f>
        <v>year and</v>
      </c>
      <c r="Q266" s="421"/>
      <c r="R266" s="421"/>
      <c r="S266" s="422" cm="1">
        <f t="array" ref="S266">MOD((IF(COUNTIF(U232,""),0,IF(AD230="Full",LOOKUP(10^17,LEFT(U232,COLUMN($1:$1))*1),0))+IF(COUNTIF(U236,""),0,IF(AD234="Full",LOOKUP(10^17,LEFT(U236,COLUMN($1:$1))*1),0))+IF(COUNTIF(U240,""),0,IF(AD238="Full",LOOKUP(10^17,LEFT(U240,COLUMN($1:$1))*1),0))+IF(COUNTIF(U244,""),0,IF(AD242="Full",LOOKUP(10^17,LEFT(U244,COLUMN($1:$1))*1),0))+IF(COUNTIF(U248,""),0,IF(AD246="Full",LOOKUP(10^17,LEFT(U248,COLUMN($1:$1))*1),0))+IF(COUNTIF(U252,""),0,IF(AD250="Full",LOOKUP(10^17,LEFT(U252,COLUMN($1:$1))*1),0))+IF(COUNTIF(U256,""),0,IF(AD254="Full",LOOKUP(10^17,LEFT(U256,COLUMN($1:$1))*1),0))),12)</f>
        <v>0</v>
      </c>
      <c r="T266" s="422"/>
      <c r="U266" s="422" t="str">
        <f>IF(S266&gt;1,"months","month")</f>
        <v>month</v>
      </c>
      <c r="V266" s="422"/>
      <c r="W266" s="422"/>
      <c r="X266" s="36"/>
      <c r="Y266" s="36"/>
      <c r="Z266" s="36"/>
      <c r="AA266" s="36"/>
      <c r="AB266" s="36"/>
      <c r="AC266" s="36"/>
      <c r="AD266" s="36"/>
      <c r="AE266" s="36"/>
      <c r="AF266" s="36"/>
      <c r="AG266" s="36"/>
    </row>
    <row r="267" spans="1:48" ht="15" customHeight="1">
      <c r="B267" s="36"/>
      <c r="C267" s="1" t="s">
        <v>140</v>
      </c>
      <c r="D267" s="4"/>
      <c r="E267" s="40"/>
      <c r="F267" s="4"/>
      <c r="G267" s="4"/>
      <c r="H267" s="4"/>
      <c r="I267" s="4"/>
      <c r="J267" s="4"/>
      <c r="K267" s="4"/>
      <c r="L267" s="4"/>
      <c r="M267" s="4"/>
      <c r="N267" s="421" cm="1">
        <f t="array" ref="N267">IF(COUNTIF(U230,""),0,IF(AD230="Part",LOOKUP(10^17,LEFT(U230,COLUMN($1:$1))*1),0))+IF(COUNTIF(U234,""),0,IF(AD234="Part",LOOKUP(10^17,LEFT(U234,COLUMN($1:$1))*1),0))+IF(COUNTIF(U238,""),0,IF(AD238="Part",LOOKUP(10^17,LEFT(U238,COLUMN($1:$1))*1),0))+IF(COUNTIF(U242,""),0,IF(AD242="Part",LOOKUP(10^17,LEFT(U242,COLUMN($1:$1))*1),0))+IF(COUNTIF(U246,""),0,IF(AD246="Part",LOOKUP(10^17,LEFT(U246,COLUMN($1:$1))*1),0))+IF(COUNTIF(U250,""),0,IF(AD250="Part",LOOKUP(10^17,LEFT(U250,COLUMN($1:$1))*1),0))+IF(COUNTIF(U254,""),0,IF(AD254="Part",LOOKUP(10^17,LEFT(U254,COLUMN($1:$1))*1),0))+ROUNDDOWN((IF(COUNTIF(U232,""),0,IF(AD230="Part",LOOKUP(10^17,LEFT(U232,COLUMN($1:$1))*1),0))+IF(COUNTIF(U236,""),0,IF(AD234="Part",LOOKUP(10^17,LEFT(U236,COLUMN($1:$1))*1),0))+IF(COUNTIF(U240,""),0,IF(AD238="Part",LOOKUP(10^17,LEFT(U240,COLUMN($1:$1))*1),0))+IF(COUNTIF(U244,""),0,IF(AD242="Part",LOOKUP(10^17,LEFT(U244,COLUMN($1:$1))*1),0))+IF(COUNTIF(U248,""),0,IF(AD246="Part",LOOKUP(10^17,LEFT(U248,COLUMN($1:$1))*1),0))+IF(COUNTIF(U252,""),0,IF(AD250="Part",LOOKUP(10^17,LEFT(U252,COLUMN($1:$1))*1),0))+IF(COUNTIF(U256,""),0,IF(AD254="Part",LOOKUP(10^17,LEFT(U256,COLUMN($1:$1))*1),0)))/12,0)</f>
        <v>0</v>
      </c>
      <c r="O267" s="421"/>
      <c r="P267" s="421" t="str">
        <f>IF(N267&gt;1,"years and","year and")</f>
        <v>year and</v>
      </c>
      <c r="Q267" s="421"/>
      <c r="R267" s="421"/>
      <c r="S267" s="422" cm="1">
        <f t="array" ref="S267">MOD((IF(COUNTIF(U232,""),0,IF(AD230="Part",LOOKUP(10^17,LEFT(U232,COLUMN($1:$1))*1),0))+IF(COUNTIF(U236,""),0,IF(AD234="Part",LOOKUP(10^17,LEFT(U236,COLUMN($1:$1))*1),0))+IF(COUNTIF(U240,""),0,IF(AD238="Part",LOOKUP(10^17,LEFT(U240,COLUMN($1:$1))*1),0))+IF(COUNTIF(U244,""),0,IF(AD242="Part",LOOKUP(10^17,LEFT(U244,COLUMN($1:$1))*1),0))+IF(COUNTIF(U248,""),0,IF(AD246="Part",LOOKUP(10^17,LEFT(U248,COLUMN($1:$1))*1),0))+IF(COUNTIF(U252,""),0,IF(AD250="Part",LOOKUP(10^17,LEFT(U252,COLUMN($1:$1))*1),0))+IF(COUNTIF(U256,""),0,IF(AD254="Part",LOOKUP(10^17,LEFT(U256,COLUMN($1:$1))*1),0))),12)</f>
        <v>0</v>
      </c>
      <c r="T267" s="422"/>
      <c r="U267" s="422" t="str">
        <f>IF(S267&gt;1,"months","month")</f>
        <v>month</v>
      </c>
      <c r="V267" s="422"/>
      <c r="W267" s="422"/>
      <c r="X267" s="36"/>
      <c r="Y267" s="36"/>
      <c r="Z267" s="36"/>
      <c r="AA267" s="36"/>
      <c r="AB267" s="36"/>
      <c r="AC267" s="36"/>
      <c r="AD267" s="36"/>
      <c r="AE267" s="36"/>
      <c r="AF267" s="36"/>
      <c r="AG267" s="36"/>
    </row>
    <row r="268" spans="1:48" ht="15" customHeight="1">
      <c r="B268" s="39"/>
      <c r="C268" s="39"/>
      <c r="D268" s="39"/>
      <c r="E268" s="39"/>
      <c r="F268" s="39"/>
      <c r="G268" s="39"/>
      <c r="H268" s="39"/>
      <c r="I268" s="39"/>
      <c r="J268" s="39"/>
      <c r="K268" s="39"/>
      <c r="L268" s="39"/>
      <c r="S268" s="89"/>
      <c r="T268" s="89"/>
      <c r="U268" s="89"/>
      <c r="V268" s="89"/>
      <c r="W268" s="89"/>
      <c r="X268" s="89"/>
      <c r="Y268" s="89"/>
      <c r="Z268" s="89"/>
      <c r="AA268" s="89"/>
      <c r="AB268" s="89"/>
      <c r="AC268" s="89"/>
      <c r="AD268" s="89"/>
      <c r="AE268" s="89"/>
      <c r="AF268" s="89"/>
      <c r="AG268" s="89"/>
    </row>
    <row r="270" spans="1:48" ht="15" customHeight="1">
      <c r="A270" s="392" t="s">
        <v>141</v>
      </c>
      <c r="B270" s="392"/>
      <c r="C270" s="392"/>
      <c r="D270" s="392"/>
      <c r="E270" s="392"/>
      <c r="F270" s="392"/>
      <c r="G270" s="392"/>
      <c r="H270" s="392"/>
      <c r="I270" s="392"/>
      <c r="J270" s="392"/>
      <c r="K270" s="392"/>
      <c r="L270" s="392"/>
      <c r="M270" s="392"/>
      <c r="N270" s="392"/>
      <c r="O270" s="392"/>
      <c r="P270" s="392"/>
      <c r="Q270" s="392"/>
      <c r="R270" s="392"/>
      <c r="S270" s="392"/>
      <c r="T270" s="392"/>
      <c r="U270" s="392"/>
      <c r="V270" s="392"/>
      <c r="W270" s="392"/>
      <c r="X270" s="392"/>
      <c r="Y270" s="392"/>
      <c r="Z270" s="392"/>
      <c r="AA270" s="392"/>
      <c r="AB270" s="392"/>
      <c r="AC270" s="392"/>
      <c r="AD270" s="392"/>
      <c r="AE270" s="392"/>
      <c r="AF270" s="392"/>
      <c r="AG270" s="392"/>
    </row>
    <row r="271" spans="1:48" ht="15" customHeight="1">
      <c r="C271" s="20"/>
      <c r="D271" s="20"/>
      <c r="E271" s="42"/>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row>
    <row r="272" spans="1:48" ht="12.6" customHeight="1">
      <c r="B272" s="393" t="s">
        <v>142</v>
      </c>
      <c r="C272" s="393"/>
      <c r="D272" s="393"/>
      <c r="E272" s="393"/>
      <c r="F272" s="393"/>
      <c r="G272" s="393"/>
      <c r="H272" s="393"/>
      <c r="I272" s="393"/>
      <c r="J272" s="393"/>
      <c r="K272" s="393"/>
      <c r="L272" s="393"/>
      <c r="M272" s="393"/>
      <c r="N272" s="393"/>
      <c r="O272" s="393"/>
      <c r="P272" s="393"/>
      <c r="Q272" s="393"/>
      <c r="R272" s="393"/>
      <c r="S272" s="393"/>
      <c r="T272" s="393"/>
      <c r="U272" s="393"/>
      <c r="V272" s="393"/>
      <c r="W272" s="393"/>
      <c r="X272" s="393"/>
      <c r="Y272" s="393"/>
      <c r="Z272" s="393"/>
      <c r="AA272" s="393"/>
      <c r="AB272" s="393"/>
      <c r="AC272" s="393"/>
      <c r="AD272" s="393"/>
      <c r="AE272" s="393"/>
      <c r="AF272" s="393"/>
      <c r="AG272" s="393"/>
      <c r="AI272" s="20"/>
      <c r="AJ272" s="20"/>
      <c r="AK272" s="20"/>
      <c r="AL272" s="20"/>
      <c r="AM272" s="20"/>
      <c r="AN272" s="20"/>
      <c r="AO272" s="20"/>
      <c r="AP272" s="20"/>
      <c r="AQ272" s="20"/>
      <c r="AR272" s="20"/>
      <c r="AS272" s="20"/>
      <c r="AT272" s="20"/>
      <c r="AU272" s="15"/>
      <c r="AV272" s="15"/>
    </row>
    <row r="273" spans="2:48" ht="20.100000000000001" customHeight="1">
      <c r="B273" s="393"/>
      <c r="C273" s="393"/>
      <c r="D273" s="393"/>
      <c r="E273" s="393"/>
      <c r="F273" s="393"/>
      <c r="G273" s="393"/>
      <c r="H273" s="393"/>
      <c r="I273" s="393"/>
      <c r="J273" s="393"/>
      <c r="K273" s="393"/>
      <c r="L273" s="393"/>
      <c r="M273" s="393"/>
      <c r="N273" s="393"/>
      <c r="O273" s="393"/>
      <c r="P273" s="393"/>
      <c r="Q273" s="393"/>
      <c r="R273" s="393"/>
      <c r="S273" s="393"/>
      <c r="T273" s="393"/>
      <c r="U273" s="393"/>
      <c r="V273" s="393"/>
      <c r="W273" s="393"/>
      <c r="X273" s="393"/>
      <c r="Y273" s="393"/>
      <c r="Z273" s="393"/>
      <c r="AA273" s="393"/>
      <c r="AB273" s="393"/>
      <c r="AC273" s="393"/>
      <c r="AD273" s="393"/>
      <c r="AE273" s="393"/>
      <c r="AF273" s="393"/>
      <c r="AG273" s="393"/>
      <c r="AI273" s="20"/>
      <c r="AJ273" s="20"/>
      <c r="AK273" s="20"/>
      <c r="AL273" s="20"/>
      <c r="AM273" s="20"/>
      <c r="AN273" s="20"/>
      <c r="AO273" s="20"/>
      <c r="AP273" s="20"/>
      <c r="AQ273" s="20"/>
      <c r="AR273" s="20"/>
      <c r="AS273" s="20"/>
      <c r="AT273" s="20"/>
      <c r="AU273" s="15"/>
      <c r="AV273" s="15"/>
    </row>
    <row r="274" spans="2:48" ht="19.5" customHeight="1">
      <c r="B274" s="395" t="s">
        <v>143</v>
      </c>
      <c r="C274" s="396"/>
      <c r="D274" s="396"/>
      <c r="E274" s="396"/>
      <c r="F274" s="396"/>
      <c r="G274" s="396"/>
      <c r="H274" s="396"/>
      <c r="I274" s="396"/>
      <c r="J274" s="396"/>
      <c r="K274" s="396"/>
      <c r="L274" s="396"/>
      <c r="M274" s="396"/>
      <c r="N274" s="396"/>
      <c r="O274" s="396"/>
      <c r="P274" s="396"/>
      <c r="Q274" s="396"/>
      <c r="R274" s="396"/>
      <c r="S274" s="396"/>
      <c r="T274" s="396"/>
      <c r="U274" s="396"/>
      <c r="V274" s="396"/>
      <c r="W274" s="396"/>
      <c r="X274" s="396"/>
      <c r="Y274" s="396"/>
      <c r="Z274" s="396"/>
      <c r="AA274" s="396"/>
      <c r="AB274" s="396"/>
      <c r="AC274" s="396"/>
      <c r="AD274" s="396"/>
      <c r="AE274" s="396"/>
      <c r="AF274" s="396"/>
      <c r="AG274" s="396"/>
      <c r="AI274" s="20"/>
      <c r="AJ274" s="20"/>
      <c r="AK274" s="20"/>
      <c r="AL274" s="20"/>
      <c r="AM274" s="20"/>
      <c r="AN274" s="20"/>
      <c r="AO274" s="20"/>
      <c r="AP274" s="20"/>
      <c r="AQ274" s="20"/>
      <c r="AR274" s="20"/>
      <c r="AS274" s="20"/>
      <c r="AT274" s="20"/>
      <c r="AU274" s="15"/>
      <c r="AV274" s="15"/>
    </row>
    <row r="275" spans="2:48" ht="12.6">
      <c r="B275" s="396"/>
      <c r="C275" s="396"/>
      <c r="D275" s="396"/>
      <c r="E275" s="396"/>
      <c r="F275" s="396"/>
      <c r="G275" s="396"/>
      <c r="H275" s="396"/>
      <c r="I275" s="396"/>
      <c r="J275" s="396"/>
      <c r="K275" s="396"/>
      <c r="L275" s="396"/>
      <c r="M275" s="396"/>
      <c r="N275" s="396"/>
      <c r="O275" s="396"/>
      <c r="P275" s="396"/>
      <c r="Q275" s="396"/>
      <c r="R275" s="396"/>
      <c r="S275" s="396"/>
      <c r="T275" s="396"/>
      <c r="U275" s="396"/>
      <c r="V275" s="396"/>
      <c r="W275" s="396"/>
      <c r="X275" s="396"/>
      <c r="Y275" s="396"/>
      <c r="Z275" s="396"/>
      <c r="AA275" s="396"/>
      <c r="AB275" s="396"/>
      <c r="AC275" s="396"/>
      <c r="AD275" s="396"/>
      <c r="AE275" s="396"/>
      <c r="AF275" s="396"/>
      <c r="AG275" s="396"/>
      <c r="AI275" s="20"/>
      <c r="AJ275" s="20"/>
      <c r="AK275" s="20"/>
      <c r="AL275" s="20"/>
      <c r="AM275" s="20"/>
      <c r="AN275" s="20"/>
      <c r="AO275" s="20"/>
      <c r="AP275" s="20"/>
      <c r="AQ275" s="20"/>
      <c r="AR275" s="20"/>
      <c r="AS275" s="20"/>
      <c r="AT275" s="20"/>
      <c r="AU275" s="15"/>
      <c r="AV275" s="15"/>
    </row>
    <row r="276" spans="2:48" ht="12.6">
      <c r="B276" s="396"/>
      <c r="C276" s="396"/>
      <c r="D276" s="396"/>
      <c r="E276" s="396"/>
      <c r="F276" s="396"/>
      <c r="G276" s="396"/>
      <c r="H276" s="396"/>
      <c r="I276" s="396"/>
      <c r="J276" s="396"/>
      <c r="K276" s="396"/>
      <c r="L276" s="396"/>
      <c r="M276" s="396"/>
      <c r="N276" s="396"/>
      <c r="O276" s="396"/>
      <c r="P276" s="396"/>
      <c r="Q276" s="396"/>
      <c r="R276" s="396"/>
      <c r="S276" s="396"/>
      <c r="T276" s="396"/>
      <c r="U276" s="396"/>
      <c r="V276" s="396"/>
      <c r="W276" s="396"/>
      <c r="X276" s="396"/>
      <c r="Y276" s="396"/>
      <c r="Z276" s="396"/>
      <c r="AA276" s="396"/>
      <c r="AB276" s="396"/>
      <c r="AC276" s="396"/>
      <c r="AD276" s="396"/>
      <c r="AE276" s="396"/>
      <c r="AF276" s="396"/>
      <c r="AG276" s="396"/>
      <c r="AI276" s="20"/>
      <c r="AJ276" s="20"/>
      <c r="AK276" s="20"/>
      <c r="AL276" s="20"/>
      <c r="AM276" s="20"/>
      <c r="AN276" s="20"/>
      <c r="AO276" s="20"/>
      <c r="AP276" s="20"/>
      <c r="AQ276" s="20"/>
      <c r="AR276" s="20"/>
      <c r="AS276" s="20"/>
      <c r="AT276" s="20"/>
      <c r="AU276" s="15"/>
      <c r="AV276" s="15"/>
    </row>
    <row r="277" spans="2:48" ht="12.6">
      <c r="B277" s="396"/>
      <c r="C277" s="396"/>
      <c r="D277" s="396"/>
      <c r="E277" s="396"/>
      <c r="F277" s="396"/>
      <c r="G277" s="396"/>
      <c r="H277" s="396"/>
      <c r="I277" s="396"/>
      <c r="J277" s="396"/>
      <c r="K277" s="396"/>
      <c r="L277" s="396"/>
      <c r="M277" s="396"/>
      <c r="N277" s="396"/>
      <c r="O277" s="396"/>
      <c r="P277" s="396"/>
      <c r="Q277" s="396"/>
      <c r="R277" s="396"/>
      <c r="S277" s="396"/>
      <c r="T277" s="396"/>
      <c r="U277" s="396"/>
      <c r="V277" s="396"/>
      <c r="W277" s="396"/>
      <c r="X277" s="396"/>
      <c r="Y277" s="396"/>
      <c r="Z277" s="396"/>
      <c r="AA277" s="396"/>
      <c r="AB277" s="396"/>
      <c r="AC277" s="396"/>
      <c r="AD277" s="396"/>
      <c r="AE277" s="396"/>
      <c r="AF277" s="396"/>
      <c r="AG277" s="396"/>
      <c r="AI277" s="20"/>
      <c r="AJ277" s="20"/>
      <c r="AK277" s="20"/>
      <c r="AL277" s="20"/>
      <c r="AM277" s="20"/>
      <c r="AN277" s="20"/>
      <c r="AO277" s="20"/>
      <c r="AP277" s="20"/>
      <c r="AQ277" s="20"/>
      <c r="AR277" s="20"/>
      <c r="AS277" s="20"/>
      <c r="AT277" s="20"/>
      <c r="AU277" s="15"/>
      <c r="AV277" s="15"/>
    </row>
    <row r="278" spans="2:48" ht="12.6">
      <c r="B278" s="396"/>
      <c r="C278" s="396"/>
      <c r="D278" s="396"/>
      <c r="E278" s="396"/>
      <c r="F278" s="396"/>
      <c r="G278" s="396"/>
      <c r="H278" s="396"/>
      <c r="I278" s="396"/>
      <c r="J278" s="396"/>
      <c r="K278" s="396"/>
      <c r="L278" s="396"/>
      <c r="M278" s="396"/>
      <c r="N278" s="396"/>
      <c r="O278" s="396"/>
      <c r="P278" s="396"/>
      <c r="Q278" s="396"/>
      <c r="R278" s="396"/>
      <c r="S278" s="396"/>
      <c r="T278" s="396"/>
      <c r="U278" s="396"/>
      <c r="V278" s="396"/>
      <c r="W278" s="396"/>
      <c r="X278" s="396"/>
      <c r="Y278" s="396"/>
      <c r="Z278" s="396"/>
      <c r="AA278" s="396"/>
      <c r="AB278" s="396"/>
      <c r="AC278" s="396"/>
      <c r="AD278" s="396"/>
      <c r="AE278" s="396"/>
      <c r="AF278" s="396"/>
      <c r="AG278" s="396"/>
      <c r="AI278" s="20"/>
      <c r="AJ278" s="20"/>
      <c r="AK278" s="20"/>
      <c r="AL278" s="20"/>
      <c r="AM278" s="20"/>
      <c r="AN278" s="20"/>
      <c r="AO278" s="20"/>
      <c r="AP278" s="20"/>
      <c r="AQ278" s="20"/>
      <c r="AR278" s="20"/>
      <c r="AS278" s="20"/>
      <c r="AT278" s="20"/>
      <c r="AU278" s="15"/>
      <c r="AV278" s="15"/>
    </row>
    <row r="279" spans="2:48" ht="12.6">
      <c r="B279" s="396"/>
      <c r="C279" s="396"/>
      <c r="D279" s="396"/>
      <c r="E279" s="396"/>
      <c r="F279" s="396"/>
      <c r="G279" s="396"/>
      <c r="H279" s="396"/>
      <c r="I279" s="396"/>
      <c r="J279" s="396"/>
      <c r="K279" s="396"/>
      <c r="L279" s="396"/>
      <c r="M279" s="396"/>
      <c r="N279" s="396"/>
      <c r="O279" s="396"/>
      <c r="P279" s="396"/>
      <c r="Q279" s="396"/>
      <c r="R279" s="396"/>
      <c r="S279" s="396"/>
      <c r="T279" s="396"/>
      <c r="U279" s="396"/>
      <c r="V279" s="396"/>
      <c r="W279" s="396"/>
      <c r="X279" s="396"/>
      <c r="Y279" s="396"/>
      <c r="Z279" s="396"/>
      <c r="AA279" s="396"/>
      <c r="AB279" s="396"/>
      <c r="AC279" s="396"/>
      <c r="AD279" s="396"/>
      <c r="AE279" s="396"/>
      <c r="AF279" s="396"/>
      <c r="AG279" s="396"/>
      <c r="AI279" s="20"/>
      <c r="AJ279" s="20"/>
      <c r="AK279" s="20"/>
      <c r="AL279" s="20"/>
      <c r="AM279" s="20"/>
      <c r="AN279" s="20"/>
      <c r="AO279" s="20"/>
      <c r="AP279" s="20"/>
      <c r="AQ279" s="20"/>
      <c r="AR279" s="20"/>
      <c r="AS279" s="20"/>
      <c r="AT279" s="20"/>
      <c r="AU279" s="15"/>
      <c r="AV279" s="15"/>
    </row>
    <row r="280" spans="2:48" ht="12.6">
      <c r="B280" s="396"/>
      <c r="C280" s="396"/>
      <c r="D280" s="396"/>
      <c r="E280" s="396"/>
      <c r="F280" s="396"/>
      <c r="G280" s="396"/>
      <c r="H280" s="396"/>
      <c r="I280" s="396"/>
      <c r="J280" s="396"/>
      <c r="K280" s="396"/>
      <c r="L280" s="396"/>
      <c r="M280" s="396"/>
      <c r="N280" s="396"/>
      <c r="O280" s="396"/>
      <c r="P280" s="396"/>
      <c r="Q280" s="396"/>
      <c r="R280" s="396"/>
      <c r="S280" s="396"/>
      <c r="T280" s="396"/>
      <c r="U280" s="396"/>
      <c r="V280" s="396"/>
      <c r="W280" s="396"/>
      <c r="X280" s="396"/>
      <c r="Y280" s="396"/>
      <c r="Z280" s="396"/>
      <c r="AA280" s="396"/>
      <c r="AB280" s="396"/>
      <c r="AC280" s="396"/>
      <c r="AD280" s="396"/>
      <c r="AE280" s="396"/>
      <c r="AF280" s="396"/>
      <c r="AG280" s="396"/>
      <c r="AI280" s="20"/>
      <c r="AJ280" s="20"/>
      <c r="AK280" s="20"/>
      <c r="AL280" s="20"/>
      <c r="AM280" s="20"/>
      <c r="AN280" s="20"/>
      <c r="AO280" s="20"/>
      <c r="AP280" s="20"/>
      <c r="AQ280" s="20"/>
      <c r="AR280" s="20"/>
      <c r="AS280" s="20"/>
      <c r="AT280" s="20"/>
      <c r="AU280" s="15"/>
      <c r="AV280" s="15"/>
    </row>
    <row r="281" spans="2:48" ht="12.6">
      <c r="B281" s="396"/>
      <c r="C281" s="396"/>
      <c r="D281" s="396"/>
      <c r="E281" s="396"/>
      <c r="F281" s="396"/>
      <c r="G281" s="396"/>
      <c r="H281" s="396"/>
      <c r="I281" s="396"/>
      <c r="J281" s="396"/>
      <c r="K281" s="396"/>
      <c r="L281" s="396"/>
      <c r="M281" s="396"/>
      <c r="N281" s="396"/>
      <c r="O281" s="396"/>
      <c r="P281" s="396"/>
      <c r="Q281" s="396"/>
      <c r="R281" s="396"/>
      <c r="S281" s="396"/>
      <c r="T281" s="396"/>
      <c r="U281" s="396"/>
      <c r="V281" s="396"/>
      <c r="W281" s="396"/>
      <c r="X281" s="396"/>
      <c r="Y281" s="396"/>
      <c r="Z281" s="396"/>
      <c r="AA281" s="396"/>
      <c r="AB281" s="396"/>
      <c r="AC281" s="396"/>
      <c r="AD281" s="396"/>
      <c r="AE281" s="396"/>
      <c r="AF281" s="396"/>
      <c r="AG281" s="396"/>
      <c r="AI281" s="20"/>
      <c r="AJ281" s="20"/>
      <c r="AK281" s="20"/>
      <c r="AL281" s="20"/>
      <c r="AM281" s="20"/>
      <c r="AN281" s="20"/>
      <c r="AO281" s="20"/>
      <c r="AP281" s="20"/>
      <c r="AQ281" s="20"/>
      <c r="AR281" s="20"/>
      <c r="AS281" s="20"/>
      <c r="AT281" s="20"/>
      <c r="AU281" s="15"/>
      <c r="AV281" s="15"/>
    </row>
    <row r="282" spans="2:48" ht="12.6">
      <c r="B282" s="396"/>
      <c r="C282" s="396"/>
      <c r="D282" s="396"/>
      <c r="E282" s="396"/>
      <c r="F282" s="396"/>
      <c r="G282" s="396"/>
      <c r="H282" s="396"/>
      <c r="I282" s="396"/>
      <c r="J282" s="396"/>
      <c r="K282" s="396"/>
      <c r="L282" s="396"/>
      <c r="M282" s="396"/>
      <c r="N282" s="396"/>
      <c r="O282" s="396"/>
      <c r="P282" s="396"/>
      <c r="Q282" s="396"/>
      <c r="R282" s="396"/>
      <c r="S282" s="396"/>
      <c r="T282" s="396"/>
      <c r="U282" s="396"/>
      <c r="V282" s="396"/>
      <c r="W282" s="396"/>
      <c r="X282" s="396"/>
      <c r="Y282" s="396"/>
      <c r="Z282" s="396"/>
      <c r="AA282" s="396"/>
      <c r="AB282" s="396"/>
      <c r="AC282" s="396"/>
      <c r="AD282" s="396"/>
      <c r="AE282" s="396"/>
      <c r="AF282" s="396"/>
      <c r="AG282" s="396"/>
      <c r="AI282" s="20"/>
      <c r="AJ282" s="20"/>
      <c r="AK282" s="20"/>
      <c r="AL282" s="20"/>
      <c r="AM282" s="20"/>
      <c r="AN282" s="20"/>
      <c r="AO282" s="20"/>
      <c r="AP282" s="20"/>
      <c r="AQ282" s="20"/>
      <c r="AR282" s="20"/>
      <c r="AS282" s="20"/>
      <c r="AT282" s="20"/>
      <c r="AU282" s="15"/>
      <c r="AV282" s="15"/>
    </row>
    <row r="283" spans="2:48" ht="12.6">
      <c r="B283" s="396"/>
      <c r="C283" s="396"/>
      <c r="D283" s="396"/>
      <c r="E283" s="396"/>
      <c r="F283" s="396"/>
      <c r="G283" s="396"/>
      <c r="H283" s="396"/>
      <c r="I283" s="396"/>
      <c r="J283" s="396"/>
      <c r="K283" s="396"/>
      <c r="L283" s="396"/>
      <c r="M283" s="396"/>
      <c r="N283" s="396"/>
      <c r="O283" s="396"/>
      <c r="P283" s="396"/>
      <c r="Q283" s="396"/>
      <c r="R283" s="396"/>
      <c r="S283" s="396"/>
      <c r="T283" s="396"/>
      <c r="U283" s="396"/>
      <c r="V283" s="396"/>
      <c r="W283" s="396"/>
      <c r="X283" s="396"/>
      <c r="Y283" s="396"/>
      <c r="Z283" s="396"/>
      <c r="AA283" s="396"/>
      <c r="AB283" s="396"/>
      <c r="AC283" s="396"/>
      <c r="AD283" s="396"/>
      <c r="AE283" s="396"/>
      <c r="AF283" s="396"/>
      <c r="AG283" s="396"/>
      <c r="AI283" s="20"/>
      <c r="AJ283" s="20"/>
      <c r="AK283" s="20"/>
      <c r="AL283" s="20"/>
      <c r="AM283" s="20"/>
      <c r="AN283" s="20"/>
      <c r="AO283" s="20"/>
      <c r="AP283" s="20"/>
      <c r="AQ283" s="20"/>
      <c r="AR283" s="20"/>
      <c r="AS283" s="20"/>
      <c r="AT283" s="20"/>
      <c r="AU283" s="15"/>
      <c r="AV283" s="15"/>
    </row>
    <row r="284" spans="2:48" ht="12.6">
      <c r="B284" s="396"/>
      <c r="C284" s="396"/>
      <c r="D284" s="396"/>
      <c r="E284" s="396"/>
      <c r="F284" s="396"/>
      <c r="G284" s="396"/>
      <c r="H284" s="396"/>
      <c r="I284" s="396"/>
      <c r="J284" s="396"/>
      <c r="K284" s="396"/>
      <c r="L284" s="396"/>
      <c r="M284" s="396"/>
      <c r="N284" s="396"/>
      <c r="O284" s="396"/>
      <c r="P284" s="396"/>
      <c r="Q284" s="396"/>
      <c r="R284" s="396"/>
      <c r="S284" s="396"/>
      <c r="T284" s="396"/>
      <c r="U284" s="396"/>
      <c r="V284" s="396"/>
      <c r="W284" s="396"/>
      <c r="X284" s="396"/>
      <c r="Y284" s="396"/>
      <c r="Z284" s="396"/>
      <c r="AA284" s="396"/>
      <c r="AB284" s="396"/>
      <c r="AC284" s="396"/>
      <c r="AD284" s="396"/>
      <c r="AE284" s="396"/>
      <c r="AF284" s="396"/>
      <c r="AG284" s="396"/>
      <c r="AI284" s="20"/>
      <c r="AJ284" s="20"/>
      <c r="AK284" s="20"/>
      <c r="AL284" s="20"/>
      <c r="AM284" s="20"/>
      <c r="AN284" s="20"/>
      <c r="AO284" s="20"/>
      <c r="AP284" s="20"/>
      <c r="AQ284" s="20"/>
      <c r="AR284" s="20"/>
      <c r="AS284" s="20"/>
      <c r="AT284" s="20"/>
      <c r="AU284" s="15"/>
      <c r="AV284" s="15"/>
    </row>
    <row r="285" spans="2:48" ht="12.6">
      <c r="B285" s="396"/>
      <c r="C285" s="396"/>
      <c r="D285" s="396"/>
      <c r="E285" s="396"/>
      <c r="F285" s="396"/>
      <c r="G285" s="396"/>
      <c r="H285" s="396"/>
      <c r="I285" s="396"/>
      <c r="J285" s="396"/>
      <c r="K285" s="396"/>
      <c r="L285" s="396"/>
      <c r="M285" s="396"/>
      <c r="N285" s="396"/>
      <c r="O285" s="396"/>
      <c r="P285" s="396"/>
      <c r="Q285" s="396"/>
      <c r="R285" s="396"/>
      <c r="S285" s="396"/>
      <c r="T285" s="396"/>
      <c r="U285" s="396"/>
      <c r="V285" s="396"/>
      <c r="W285" s="396"/>
      <c r="X285" s="396"/>
      <c r="Y285" s="396"/>
      <c r="Z285" s="396"/>
      <c r="AA285" s="396"/>
      <c r="AB285" s="396"/>
      <c r="AC285" s="396"/>
      <c r="AD285" s="396"/>
      <c r="AE285" s="396"/>
      <c r="AF285" s="396"/>
      <c r="AG285" s="396"/>
      <c r="AI285" s="20"/>
      <c r="AJ285" s="20"/>
      <c r="AK285" s="20"/>
      <c r="AL285" s="20"/>
      <c r="AM285" s="20"/>
      <c r="AN285" s="20"/>
      <c r="AO285" s="20"/>
      <c r="AP285" s="20"/>
      <c r="AQ285" s="20"/>
      <c r="AR285" s="20"/>
      <c r="AS285" s="20"/>
      <c r="AT285" s="20"/>
      <c r="AU285" s="15"/>
      <c r="AV285" s="15"/>
    </row>
    <row r="286" spans="2:48" ht="12.6">
      <c r="B286" s="396"/>
      <c r="C286" s="396"/>
      <c r="D286" s="396"/>
      <c r="E286" s="396"/>
      <c r="F286" s="396"/>
      <c r="G286" s="396"/>
      <c r="H286" s="396"/>
      <c r="I286" s="396"/>
      <c r="J286" s="396"/>
      <c r="K286" s="396"/>
      <c r="L286" s="396"/>
      <c r="M286" s="396"/>
      <c r="N286" s="396"/>
      <c r="O286" s="396"/>
      <c r="P286" s="396"/>
      <c r="Q286" s="396"/>
      <c r="R286" s="396"/>
      <c r="S286" s="396"/>
      <c r="T286" s="396"/>
      <c r="U286" s="396"/>
      <c r="V286" s="396"/>
      <c r="W286" s="396"/>
      <c r="X286" s="396"/>
      <c r="Y286" s="396"/>
      <c r="Z286" s="396"/>
      <c r="AA286" s="396"/>
      <c r="AB286" s="396"/>
      <c r="AC286" s="396"/>
      <c r="AD286" s="396"/>
      <c r="AE286" s="396"/>
      <c r="AF286" s="396"/>
      <c r="AG286" s="396"/>
      <c r="AI286" s="20"/>
      <c r="AJ286" s="20"/>
      <c r="AK286" s="20"/>
      <c r="AL286" s="20"/>
      <c r="AM286" s="20"/>
      <c r="AN286" s="20"/>
      <c r="AO286" s="20"/>
      <c r="AP286" s="20"/>
      <c r="AQ286" s="20"/>
      <c r="AR286" s="20"/>
      <c r="AS286" s="20"/>
      <c r="AT286" s="20"/>
      <c r="AU286" s="15"/>
      <c r="AV286" s="15"/>
    </row>
    <row r="287" spans="2:48" ht="12.6">
      <c r="B287" s="396"/>
      <c r="C287" s="396"/>
      <c r="D287" s="396"/>
      <c r="E287" s="396"/>
      <c r="F287" s="396"/>
      <c r="G287" s="396"/>
      <c r="H287" s="396"/>
      <c r="I287" s="396"/>
      <c r="J287" s="396"/>
      <c r="K287" s="396"/>
      <c r="L287" s="396"/>
      <c r="M287" s="396"/>
      <c r="N287" s="396"/>
      <c r="O287" s="396"/>
      <c r="P287" s="396"/>
      <c r="Q287" s="396"/>
      <c r="R287" s="396"/>
      <c r="S287" s="396"/>
      <c r="T287" s="396"/>
      <c r="U287" s="396"/>
      <c r="V287" s="396"/>
      <c r="W287" s="396"/>
      <c r="X287" s="396"/>
      <c r="Y287" s="396"/>
      <c r="Z287" s="396"/>
      <c r="AA287" s="396"/>
      <c r="AB287" s="396"/>
      <c r="AC287" s="396"/>
      <c r="AD287" s="396"/>
      <c r="AE287" s="396"/>
      <c r="AF287" s="396"/>
      <c r="AG287" s="396"/>
      <c r="AI287" s="20"/>
      <c r="AJ287" s="20"/>
      <c r="AK287" s="20"/>
      <c r="AL287" s="20"/>
      <c r="AM287" s="20"/>
      <c r="AN287" s="20"/>
      <c r="AO287" s="20"/>
      <c r="AP287" s="20"/>
      <c r="AQ287" s="20"/>
      <c r="AR287" s="20"/>
      <c r="AS287" s="20"/>
      <c r="AT287" s="20"/>
      <c r="AU287" s="15"/>
      <c r="AV287" s="15"/>
    </row>
    <row r="288" spans="2:48" ht="12.6">
      <c r="B288" s="396"/>
      <c r="C288" s="396"/>
      <c r="D288" s="396"/>
      <c r="E288" s="396"/>
      <c r="F288" s="396"/>
      <c r="G288" s="396"/>
      <c r="H288" s="396"/>
      <c r="I288" s="396"/>
      <c r="J288" s="396"/>
      <c r="K288" s="396"/>
      <c r="L288" s="396"/>
      <c r="M288" s="396"/>
      <c r="N288" s="396"/>
      <c r="O288" s="396"/>
      <c r="P288" s="396"/>
      <c r="Q288" s="396"/>
      <c r="R288" s="396"/>
      <c r="S288" s="396"/>
      <c r="T288" s="396"/>
      <c r="U288" s="396"/>
      <c r="V288" s="396"/>
      <c r="W288" s="396"/>
      <c r="X288" s="396"/>
      <c r="Y288" s="396"/>
      <c r="Z288" s="396"/>
      <c r="AA288" s="396"/>
      <c r="AB288" s="396"/>
      <c r="AC288" s="396"/>
      <c r="AD288" s="396"/>
      <c r="AE288" s="396"/>
      <c r="AF288" s="396"/>
      <c r="AG288" s="396"/>
      <c r="AI288" s="20"/>
      <c r="AJ288" s="20"/>
      <c r="AK288" s="20"/>
      <c r="AL288" s="20"/>
      <c r="AM288" s="20"/>
      <c r="AN288" s="20"/>
      <c r="AO288" s="20"/>
      <c r="AP288" s="20"/>
      <c r="AQ288" s="20"/>
      <c r="AR288" s="20"/>
      <c r="AS288" s="20"/>
      <c r="AT288" s="20"/>
      <c r="AU288" s="15"/>
      <c r="AV288" s="15"/>
    </row>
    <row r="289" spans="2:48" ht="12.6">
      <c r="B289" s="396"/>
      <c r="C289" s="396"/>
      <c r="D289" s="396"/>
      <c r="E289" s="396"/>
      <c r="F289" s="396"/>
      <c r="G289" s="396"/>
      <c r="H289" s="396"/>
      <c r="I289" s="396"/>
      <c r="J289" s="396"/>
      <c r="K289" s="396"/>
      <c r="L289" s="396"/>
      <c r="M289" s="396"/>
      <c r="N289" s="396"/>
      <c r="O289" s="396"/>
      <c r="P289" s="396"/>
      <c r="Q289" s="396"/>
      <c r="R289" s="396"/>
      <c r="S289" s="396"/>
      <c r="T289" s="396"/>
      <c r="U289" s="396"/>
      <c r="V289" s="396"/>
      <c r="W289" s="396"/>
      <c r="X289" s="396"/>
      <c r="Y289" s="396"/>
      <c r="Z289" s="396"/>
      <c r="AA289" s="396"/>
      <c r="AB289" s="396"/>
      <c r="AC289" s="396"/>
      <c r="AD289" s="396"/>
      <c r="AE289" s="396"/>
      <c r="AF289" s="396"/>
      <c r="AG289" s="396"/>
      <c r="AI289" s="20"/>
      <c r="AJ289" s="20"/>
      <c r="AK289" s="20"/>
      <c r="AL289" s="20"/>
      <c r="AM289" s="20"/>
      <c r="AN289" s="20"/>
      <c r="AO289" s="20"/>
      <c r="AP289" s="20"/>
      <c r="AQ289" s="20"/>
      <c r="AR289" s="20"/>
      <c r="AS289" s="20"/>
      <c r="AT289" s="20"/>
      <c r="AU289" s="15"/>
      <c r="AV289" s="15"/>
    </row>
    <row r="290" spans="2:48" ht="12.6">
      <c r="B290" s="396"/>
      <c r="C290" s="396"/>
      <c r="D290" s="396"/>
      <c r="E290" s="396"/>
      <c r="F290" s="396"/>
      <c r="G290" s="396"/>
      <c r="H290" s="396"/>
      <c r="I290" s="396"/>
      <c r="J290" s="396"/>
      <c r="K290" s="396"/>
      <c r="L290" s="396"/>
      <c r="M290" s="396"/>
      <c r="N290" s="396"/>
      <c r="O290" s="396"/>
      <c r="P290" s="396"/>
      <c r="Q290" s="396"/>
      <c r="R290" s="396"/>
      <c r="S290" s="396"/>
      <c r="T290" s="396"/>
      <c r="U290" s="396"/>
      <c r="V290" s="396"/>
      <c r="W290" s="396"/>
      <c r="X290" s="396"/>
      <c r="Y290" s="396"/>
      <c r="Z290" s="396"/>
      <c r="AA290" s="396"/>
      <c r="AB290" s="396"/>
      <c r="AC290" s="396"/>
      <c r="AD290" s="396"/>
      <c r="AE290" s="396"/>
      <c r="AF290" s="396"/>
      <c r="AG290" s="396"/>
      <c r="AI290" s="20"/>
      <c r="AJ290" s="20"/>
      <c r="AK290" s="20"/>
      <c r="AL290" s="20"/>
      <c r="AM290" s="20"/>
      <c r="AN290" s="20"/>
      <c r="AO290" s="20"/>
      <c r="AP290" s="20"/>
      <c r="AQ290" s="20"/>
      <c r="AR290" s="20"/>
      <c r="AS290" s="20"/>
      <c r="AT290" s="20"/>
      <c r="AU290" s="15"/>
      <c r="AV290" s="15"/>
    </row>
    <row r="291" spans="2:48" ht="12.6">
      <c r="B291" s="396"/>
      <c r="C291" s="396"/>
      <c r="D291" s="396"/>
      <c r="E291" s="396"/>
      <c r="F291" s="396"/>
      <c r="G291" s="396"/>
      <c r="H291" s="396"/>
      <c r="I291" s="396"/>
      <c r="J291" s="396"/>
      <c r="K291" s="396"/>
      <c r="L291" s="396"/>
      <c r="M291" s="396"/>
      <c r="N291" s="396"/>
      <c r="O291" s="396"/>
      <c r="P291" s="396"/>
      <c r="Q291" s="396"/>
      <c r="R291" s="396"/>
      <c r="S291" s="396"/>
      <c r="T291" s="396"/>
      <c r="U291" s="396"/>
      <c r="V291" s="396"/>
      <c r="W291" s="396"/>
      <c r="X291" s="396"/>
      <c r="Y291" s="396"/>
      <c r="Z291" s="396"/>
      <c r="AA291" s="396"/>
      <c r="AB291" s="396"/>
      <c r="AC291" s="396"/>
      <c r="AD291" s="396"/>
      <c r="AE291" s="396"/>
      <c r="AF291" s="396"/>
      <c r="AG291" s="396"/>
      <c r="AI291" s="20"/>
      <c r="AJ291" s="20"/>
      <c r="AK291" s="20"/>
      <c r="AL291" s="20"/>
      <c r="AM291" s="20"/>
      <c r="AN291" s="20"/>
      <c r="AO291" s="20"/>
      <c r="AP291" s="20"/>
      <c r="AQ291" s="20"/>
      <c r="AR291" s="20"/>
      <c r="AS291" s="20"/>
      <c r="AT291" s="20"/>
      <c r="AU291" s="15"/>
      <c r="AV291" s="15"/>
    </row>
    <row r="292" spans="2:48" ht="12.6">
      <c r="B292" s="396"/>
      <c r="C292" s="396"/>
      <c r="D292" s="396"/>
      <c r="E292" s="396"/>
      <c r="F292" s="396"/>
      <c r="G292" s="396"/>
      <c r="H292" s="396"/>
      <c r="I292" s="396"/>
      <c r="J292" s="396"/>
      <c r="K292" s="396"/>
      <c r="L292" s="396"/>
      <c r="M292" s="396"/>
      <c r="N292" s="396"/>
      <c r="O292" s="396"/>
      <c r="P292" s="396"/>
      <c r="Q292" s="396"/>
      <c r="R292" s="396"/>
      <c r="S292" s="396"/>
      <c r="T292" s="396"/>
      <c r="U292" s="396"/>
      <c r="V292" s="396"/>
      <c r="W292" s="396"/>
      <c r="X292" s="396"/>
      <c r="Y292" s="396"/>
      <c r="Z292" s="396"/>
      <c r="AA292" s="396"/>
      <c r="AB292" s="396"/>
      <c r="AC292" s="396"/>
      <c r="AD292" s="396"/>
      <c r="AE292" s="396"/>
      <c r="AF292" s="396"/>
      <c r="AG292" s="396"/>
      <c r="AI292" s="20"/>
      <c r="AJ292" s="20"/>
      <c r="AK292" s="20"/>
      <c r="AL292" s="20"/>
      <c r="AM292" s="20"/>
      <c r="AN292" s="20"/>
      <c r="AO292" s="20"/>
      <c r="AP292" s="20"/>
      <c r="AQ292" s="20"/>
      <c r="AR292" s="20"/>
      <c r="AS292" s="20"/>
      <c r="AT292" s="20"/>
      <c r="AU292" s="15"/>
      <c r="AV292" s="15"/>
    </row>
    <row r="293" spans="2:48" ht="12.6">
      <c r="B293" s="396"/>
      <c r="C293" s="396"/>
      <c r="D293" s="396"/>
      <c r="E293" s="396"/>
      <c r="F293" s="396"/>
      <c r="G293" s="396"/>
      <c r="H293" s="396"/>
      <c r="I293" s="396"/>
      <c r="J293" s="396"/>
      <c r="K293" s="396"/>
      <c r="L293" s="396"/>
      <c r="M293" s="396"/>
      <c r="N293" s="396"/>
      <c r="O293" s="396"/>
      <c r="P293" s="396"/>
      <c r="Q293" s="396"/>
      <c r="R293" s="396"/>
      <c r="S293" s="396"/>
      <c r="T293" s="396"/>
      <c r="U293" s="396"/>
      <c r="V293" s="396"/>
      <c r="W293" s="396"/>
      <c r="X293" s="396"/>
      <c r="Y293" s="396"/>
      <c r="Z293" s="396"/>
      <c r="AA293" s="396"/>
      <c r="AB293" s="396"/>
      <c r="AC293" s="396"/>
      <c r="AD293" s="396"/>
      <c r="AE293" s="396"/>
      <c r="AF293" s="396"/>
      <c r="AG293" s="396"/>
      <c r="AI293" s="20"/>
      <c r="AJ293" s="20"/>
      <c r="AK293" s="20"/>
      <c r="AL293" s="20"/>
      <c r="AM293" s="20"/>
      <c r="AN293" s="20"/>
      <c r="AO293" s="20"/>
      <c r="AP293" s="20"/>
      <c r="AQ293" s="20"/>
      <c r="AR293" s="20"/>
      <c r="AS293" s="20"/>
      <c r="AT293" s="20"/>
      <c r="AU293" s="15"/>
      <c r="AV293" s="15"/>
    </row>
    <row r="294" spans="2:48" ht="12.6">
      <c r="B294" s="396"/>
      <c r="C294" s="396"/>
      <c r="D294" s="396"/>
      <c r="E294" s="396"/>
      <c r="F294" s="396"/>
      <c r="G294" s="396"/>
      <c r="H294" s="396"/>
      <c r="I294" s="396"/>
      <c r="J294" s="396"/>
      <c r="K294" s="396"/>
      <c r="L294" s="396"/>
      <c r="M294" s="396"/>
      <c r="N294" s="396"/>
      <c r="O294" s="396"/>
      <c r="P294" s="396"/>
      <c r="Q294" s="396"/>
      <c r="R294" s="396"/>
      <c r="S294" s="396"/>
      <c r="T294" s="396"/>
      <c r="U294" s="396"/>
      <c r="V294" s="396"/>
      <c r="W294" s="396"/>
      <c r="X294" s="396"/>
      <c r="Y294" s="396"/>
      <c r="Z294" s="396"/>
      <c r="AA294" s="396"/>
      <c r="AB294" s="396"/>
      <c r="AC294" s="396"/>
      <c r="AD294" s="396"/>
      <c r="AE294" s="396"/>
      <c r="AF294" s="396"/>
      <c r="AG294" s="396"/>
      <c r="AI294" s="20"/>
      <c r="AJ294" s="20"/>
      <c r="AK294" s="20"/>
      <c r="AL294" s="20"/>
      <c r="AM294" s="20"/>
      <c r="AN294" s="20"/>
      <c r="AO294" s="20"/>
      <c r="AP294" s="20"/>
      <c r="AQ294" s="20"/>
      <c r="AR294" s="20"/>
      <c r="AS294" s="20"/>
      <c r="AT294" s="20"/>
      <c r="AU294" s="15"/>
      <c r="AV294" s="15"/>
    </row>
    <row r="295" spans="2:48" ht="12.6">
      <c r="B295" s="396"/>
      <c r="C295" s="396"/>
      <c r="D295" s="396"/>
      <c r="E295" s="396"/>
      <c r="F295" s="396"/>
      <c r="G295" s="396"/>
      <c r="H295" s="396"/>
      <c r="I295" s="396"/>
      <c r="J295" s="396"/>
      <c r="K295" s="396"/>
      <c r="L295" s="396"/>
      <c r="M295" s="396"/>
      <c r="N295" s="396"/>
      <c r="O295" s="396"/>
      <c r="P295" s="396"/>
      <c r="Q295" s="396"/>
      <c r="R295" s="396"/>
      <c r="S295" s="396"/>
      <c r="T295" s="396"/>
      <c r="U295" s="396"/>
      <c r="V295" s="396"/>
      <c r="W295" s="396"/>
      <c r="X295" s="396"/>
      <c r="Y295" s="396"/>
      <c r="Z295" s="396"/>
      <c r="AA295" s="396"/>
      <c r="AB295" s="396"/>
      <c r="AC295" s="396"/>
      <c r="AD295" s="396"/>
      <c r="AE295" s="396"/>
      <c r="AF295" s="396"/>
      <c r="AG295" s="396"/>
      <c r="AI295" s="20"/>
      <c r="AJ295" s="20"/>
      <c r="AK295" s="20"/>
      <c r="AL295" s="20"/>
      <c r="AM295" s="20"/>
      <c r="AN295" s="20"/>
      <c r="AO295" s="20"/>
      <c r="AP295" s="20"/>
      <c r="AQ295" s="20"/>
      <c r="AR295" s="20"/>
      <c r="AS295" s="20"/>
      <c r="AT295" s="20"/>
      <c r="AU295" s="16"/>
      <c r="AV295" s="16"/>
    </row>
    <row r="296" spans="2:48" ht="12.6">
      <c r="B296" s="396"/>
      <c r="C296" s="396"/>
      <c r="D296" s="396"/>
      <c r="E296" s="396"/>
      <c r="F296" s="396"/>
      <c r="G296" s="396"/>
      <c r="H296" s="396"/>
      <c r="I296" s="396"/>
      <c r="J296" s="396"/>
      <c r="K296" s="396"/>
      <c r="L296" s="396"/>
      <c r="M296" s="396"/>
      <c r="N296" s="396"/>
      <c r="O296" s="396"/>
      <c r="P296" s="396"/>
      <c r="Q296" s="396"/>
      <c r="R296" s="396"/>
      <c r="S296" s="396"/>
      <c r="T296" s="396"/>
      <c r="U296" s="396"/>
      <c r="V296" s="396"/>
      <c r="W296" s="396"/>
      <c r="X296" s="396"/>
      <c r="Y296" s="396"/>
      <c r="Z296" s="396"/>
      <c r="AA296" s="396"/>
      <c r="AB296" s="396"/>
      <c r="AC296" s="396"/>
      <c r="AD296" s="396"/>
      <c r="AE296" s="396"/>
      <c r="AF296" s="396"/>
      <c r="AG296" s="396"/>
      <c r="AI296" s="20"/>
      <c r="AJ296" s="20"/>
      <c r="AK296" s="20"/>
      <c r="AL296" s="20"/>
      <c r="AM296" s="20"/>
      <c r="AN296" s="20"/>
      <c r="AO296" s="20"/>
      <c r="AP296" s="20"/>
      <c r="AQ296" s="20"/>
      <c r="AR296" s="20"/>
      <c r="AS296" s="20"/>
      <c r="AT296" s="20"/>
      <c r="AU296" s="16"/>
      <c r="AV296" s="16"/>
    </row>
    <row r="297" spans="2:48" ht="12.6">
      <c r="B297" s="396"/>
      <c r="C297" s="396"/>
      <c r="D297" s="396"/>
      <c r="E297" s="396"/>
      <c r="F297" s="396"/>
      <c r="G297" s="396"/>
      <c r="H297" s="396"/>
      <c r="I297" s="396"/>
      <c r="J297" s="396"/>
      <c r="K297" s="396"/>
      <c r="L297" s="396"/>
      <c r="M297" s="396"/>
      <c r="N297" s="396"/>
      <c r="O297" s="396"/>
      <c r="P297" s="396"/>
      <c r="Q297" s="396"/>
      <c r="R297" s="396"/>
      <c r="S297" s="396"/>
      <c r="T297" s="396"/>
      <c r="U297" s="396"/>
      <c r="V297" s="396"/>
      <c r="W297" s="396"/>
      <c r="X297" s="396"/>
      <c r="Y297" s="396"/>
      <c r="Z297" s="396"/>
      <c r="AA297" s="396"/>
      <c r="AB297" s="396"/>
      <c r="AC297" s="396"/>
      <c r="AD297" s="396"/>
      <c r="AE297" s="396"/>
      <c r="AF297" s="396"/>
      <c r="AG297" s="396"/>
      <c r="AI297" s="20"/>
      <c r="AJ297" s="20"/>
      <c r="AK297" s="20"/>
      <c r="AL297" s="20"/>
      <c r="AM297" s="20"/>
      <c r="AN297" s="20"/>
      <c r="AO297" s="20"/>
      <c r="AP297" s="20"/>
      <c r="AQ297" s="20"/>
      <c r="AR297" s="20"/>
      <c r="AS297" s="20"/>
      <c r="AT297" s="20"/>
      <c r="AU297" s="15"/>
      <c r="AV297" s="15"/>
    </row>
    <row r="298" spans="2:48" ht="12.6">
      <c r="B298" s="396"/>
      <c r="C298" s="396"/>
      <c r="D298" s="396"/>
      <c r="E298" s="396"/>
      <c r="F298" s="396"/>
      <c r="G298" s="396"/>
      <c r="H298" s="396"/>
      <c r="I298" s="396"/>
      <c r="J298" s="396"/>
      <c r="K298" s="396"/>
      <c r="L298" s="396"/>
      <c r="M298" s="396"/>
      <c r="N298" s="396"/>
      <c r="O298" s="396"/>
      <c r="P298" s="396"/>
      <c r="Q298" s="396"/>
      <c r="R298" s="396"/>
      <c r="S298" s="396"/>
      <c r="T298" s="396"/>
      <c r="U298" s="396"/>
      <c r="V298" s="396"/>
      <c r="W298" s="396"/>
      <c r="X298" s="396"/>
      <c r="Y298" s="396"/>
      <c r="Z298" s="396"/>
      <c r="AA298" s="396"/>
      <c r="AB298" s="396"/>
      <c r="AC298" s="396"/>
      <c r="AD298" s="396"/>
      <c r="AE298" s="396"/>
      <c r="AF298" s="396"/>
      <c r="AG298" s="396"/>
      <c r="AI298" s="20"/>
      <c r="AJ298" s="20"/>
      <c r="AK298" s="20"/>
      <c r="AL298" s="20"/>
      <c r="AM298" s="20"/>
      <c r="AN298" s="20"/>
      <c r="AO298" s="20"/>
      <c r="AP298" s="20"/>
      <c r="AQ298" s="20"/>
      <c r="AR298" s="20"/>
      <c r="AS298" s="20"/>
      <c r="AT298" s="20"/>
      <c r="AU298" s="15"/>
      <c r="AV298" s="15"/>
    </row>
    <row r="299" spans="2:48" ht="12.6">
      <c r="B299" s="396"/>
      <c r="C299" s="396"/>
      <c r="D299" s="396"/>
      <c r="E299" s="396"/>
      <c r="F299" s="396"/>
      <c r="G299" s="396"/>
      <c r="H299" s="396"/>
      <c r="I299" s="396"/>
      <c r="J299" s="396"/>
      <c r="K299" s="396"/>
      <c r="L299" s="396"/>
      <c r="M299" s="396"/>
      <c r="N299" s="396"/>
      <c r="O299" s="396"/>
      <c r="P299" s="396"/>
      <c r="Q299" s="396"/>
      <c r="R299" s="396"/>
      <c r="S299" s="396"/>
      <c r="T299" s="396"/>
      <c r="U299" s="396"/>
      <c r="V299" s="396"/>
      <c r="W299" s="396"/>
      <c r="X299" s="396"/>
      <c r="Y299" s="396"/>
      <c r="Z299" s="396"/>
      <c r="AA299" s="396"/>
      <c r="AB299" s="396"/>
      <c r="AC299" s="396"/>
      <c r="AD299" s="396"/>
      <c r="AE299" s="396"/>
      <c r="AF299" s="396"/>
      <c r="AG299" s="396"/>
      <c r="AI299" s="20"/>
      <c r="AJ299" s="20"/>
      <c r="AK299" s="20"/>
      <c r="AL299" s="20"/>
      <c r="AM299" s="20"/>
      <c r="AN299" s="20"/>
      <c r="AO299" s="20"/>
      <c r="AP299" s="20"/>
      <c r="AQ299" s="20"/>
      <c r="AR299" s="20"/>
      <c r="AS299" s="20"/>
      <c r="AT299" s="20"/>
      <c r="AU299" s="15"/>
      <c r="AV299" s="15"/>
    </row>
    <row r="300" spans="2:48" ht="12.6">
      <c r="B300" s="396"/>
      <c r="C300" s="396"/>
      <c r="D300" s="396"/>
      <c r="E300" s="396"/>
      <c r="F300" s="396"/>
      <c r="G300" s="396"/>
      <c r="H300" s="396"/>
      <c r="I300" s="396"/>
      <c r="J300" s="396"/>
      <c r="K300" s="396"/>
      <c r="L300" s="396"/>
      <c r="M300" s="396"/>
      <c r="N300" s="396"/>
      <c r="O300" s="396"/>
      <c r="P300" s="396"/>
      <c r="Q300" s="396"/>
      <c r="R300" s="396"/>
      <c r="S300" s="396"/>
      <c r="T300" s="396"/>
      <c r="U300" s="396"/>
      <c r="V300" s="396"/>
      <c r="W300" s="396"/>
      <c r="X300" s="396"/>
      <c r="Y300" s="396"/>
      <c r="Z300" s="396"/>
      <c r="AA300" s="396"/>
      <c r="AB300" s="396"/>
      <c r="AC300" s="396"/>
      <c r="AD300" s="396"/>
      <c r="AE300" s="396"/>
      <c r="AF300" s="396"/>
      <c r="AG300" s="396"/>
      <c r="AI300" s="20"/>
      <c r="AJ300" s="20"/>
      <c r="AK300" s="20"/>
      <c r="AL300" s="20"/>
      <c r="AM300" s="20"/>
      <c r="AN300" s="20"/>
      <c r="AO300" s="20"/>
      <c r="AP300" s="20"/>
      <c r="AQ300" s="20"/>
      <c r="AR300" s="20"/>
      <c r="AS300" s="20"/>
      <c r="AT300" s="20"/>
      <c r="AU300" s="15"/>
      <c r="AV300" s="15"/>
    </row>
    <row r="301" spans="2:48" ht="12.6">
      <c r="B301" s="396"/>
      <c r="C301" s="396"/>
      <c r="D301" s="396"/>
      <c r="E301" s="396"/>
      <c r="F301" s="396"/>
      <c r="G301" s="396"/>
      <c r="H301" s="396"/>
      <c r="I301" s="396"/>
      <c r="J301" s="396"/>
      <c r="K301" s="396"/>
      <c r="L301" s="396"/>
      <c r="M301" s="396"/>
      <c r="N301" s="396"/>
      <c r="O301" s="396"/>
      <c r="P301" s="396"/>
      <c r="Q301" s="396"/>
      <c r="R301" s="396"/>
      <c r="S301" s="396"/>
      <c r="T301" s="396"/>
      <c r="U301" s="396"/>
      <c r="V301" s="396"/>
      <c r="W301" s="396"/>
      <c r="X301" s="396"/>
      <c r="Y301" s="396"/>
      <c r="Z301" s="396"/>
      <c r="AA301" s="396"/>
      <c r="AB301" s="396"/>
      <c r="AC301" s="396"/>
      <c r="AD301" s="396"/>
      <c r="AE301" s="396"/>
      <c r="AF301" s="396"/>
      <c r="AG301" s="396"/>
      <c r="AI301" s="20"/>
      <c r="AJ301" s="20"/>
      <c r="AK301" s="20"/>
      <c r="AL301" s="20"/>
      <c r="AM301" s="20"/>
      <c r="AN301" s="20"/>
      <c r="AO301" s="20"/>
      <c r="AP301" s="20"/>
      <c r="AQ301" s="20"/>
      <c r="AR301" s="20"/>
      <c r="AS301" s="20"/>
      <c r="AT301" s="20"/>
      <c r="AU301" s="15"/>
      <c r="AV301" s="15"/>
    </row>
    <row r="302" spans="2:48" ht="12.6">
      <c r="B302" s="396"/>
      <c r="C302" s="396"/>
      <c r="D302" s="396"/>
      <c r="E302" s="396"/>
      <c r="F302" s="396"/>
      <c r="G302" s="396"/>
      <c r="H302" s="396"/>
      <c r="I302" s="396"/>
      <c r="J302" s="396"/>
      <c r="K302" s="396"/>
      <c r="L302" s="396"/>
      <c r="M302" s="396"/>
      <c r="N302" s="396"/>
      <c r="O302" s="396"/>
      <c r="P302" s="396"/>
      <c r="Q302" s="396"/>
      <c r="R302" s="396"/>
      <c r="S302" s="396"/>
      <c r="T302" s="396"/>
      <c r="U302" s="396"/>
      <c r="V302" s="396"/>
      <c r="W302" s="396"/>
      <c r="X302" s="396"/>
      <c r="Y302" s="396"/>
      <c r="Z302" s="396"/>
      <c r="AA302" s="396"/>
      <c r="AB302" s="396"/>
      <c r="AC302" s="396"/>
      <c r="AD302" s="396"/>
      <c r="AE302" s="396"/>
      <c r="AF302" s="396"/>
      <c r="AG302" s="396"/>
      <c r="AI302" s="20"/>
      <c r="AJ302" s="20"/>
      <c r="AK302" s="20"/>
      <c r="AL302" s="20"/>
      <c r="AM302" s="20"/>
      <c r="AN302" s="20"/>
      <c r="AO302" s="20"/>
      <c r="AP302" s="20"/>
      <c r="AQ302" s="20"/>
      <c r="AR302" s="20"/>
      <c r="AS302" s="20"/>
      <c r="AT302" s="20"/>
      <c r="AU302" s="16"/>
      <c r="AV302" s="16"/>
    </row>
    <row r="303" spans="2:48" ht="12.6">
      <c r="B303" s="396"/>
      <c r="C303" s="396"/>
      <c r="D303" s="396"/>
      <c r="E303" s="396"/>
      <c r="F303" s="396"/>
      <c r="G303" s="396"/>
      <c r="H303" s="396"/>
      <c r="I303" s="396"/>
      <c r="J303" s="396"/>
      <c r="K303" s="396"/>
      <c r="L303" s="396"/>
      <c r="M303" s="396"/>
      <c r="N303" s="396"/>
      <c r="O303" s="396"/>
      <c r="P303" s="396"/>
      <c r="Q303" s="396"/>
      <c r="R303" s="396"/>
      <c r="S303" s="396"/>
      <c r="T303" s="396"/>
      <c r="U303" s="396"/>
      <c r="V303" s="396"/>
      <c r="W303" s="396"/>
      <c r="X303" s="396"/>
      <c r="Y303" s="396"/>
      <c r="Z303" s="396"/>
      <c r="AA303" s="396"/>
      <c r="AB303" s="396"/>
      <c r="AC303" s="396"/>
      <c r="AD303" s="396"/>
      <c r="AE303" s="396"/>
      <c r="AF303" s="396"/>
      <c r="AG303" s="396"/>
      <c r="AI303" s="20"/>
      <c r="AJ303" s="20"/>
      <c r="AK303" s="20"/>
      <c r="AL303" s="20"/>
      <c r="AM303" s="20"/>
      <c r="AN303" s="20"/>
      <c r="AO303" s="20"/>
      <c r="AP303" s="20"/>
      <c r="AQ303" s="20"/>
      <c r="AR303" s="20"/>
      <c r="AS303" s="20"/>
      <c r="AT303" s="20"/>
      <c r="AU303" s="16"/>
      <c r="AV303" s="16"/>
    </row>
    <row r="304" spans="2:48" ht="12.6">
      <c r="B304" s="396"/>
      <c r="C304" s="396"/>
      <c r="D304" s="396"/>
      <c r="E304" s="396"/>
      <c r="F304" s="396"/>
      <c r="G304" s="396"/>
      <c r="H304" s="396"/>
      <c r="I304" s="396"/>
      <c r="J304" s="396"/>
      <c r="K304" s="396"/>
      <c r="L304" s="396"/>
      <c r="M304" s="396"/>
      <c r="N304" s="396"/>
      <c r="O304" s="396"/>
      <c r="P304" s="396"/>
      <c r="Q304" s="396"/>
      <c r="R304" s="396"/>
      <c r="S304" s="396"/>
      <c r="T304" s="396"/>
      <c r="U304" s="396"/>
      <c r="V304" s="396"/>
      <c r="W304" s="396"/>
      <c r="X304" s="396"/>
      <c r="Y304" s="396"/>
      <c r="Z304" s="396"/>
      <c r="AA304" s="396"/>
      <c r="AB304" s="396"/>
      <c r="AC304" s="396"/>
      <c r="AD304" s="396"/>
      <c r="AE304" s="396"/>
      <c r="AF304" s="396"/>
      <c r="AG304" s="396"/>
      <c r="AI304" s="20"/>
      <c r="AJ304" s="20"/>
      <c r="AK304" s="20"/>
      <c r="AL304" s="20"/>
      <c r="AM304" s="20"/>
      <c r="AN304" s="20"/>
      <c r="AO304" s="20"/>
      <c r="AP304" s="20"/>
      <c r="AQ304" s="20"/>
      <c r="AR304" s="20"/>
      <c r="AS304" s="20"/>
      <c r="AT304" s="20"/>
      <c r="AU304" s="15"/>
      <c r="AV304" s="15"/>
    </row>
    <row r="305" spans="2:48" ht="12.6">
      <c r="B305" s="396"/>
      <c r="C305" s="396"/>
      <c r="D305" s="396"/>
      <c r="E305" s="396"/>
      <c r="F305" s="396"/>
      <c r="G305" s="396"/>
      <c r="H305" s="396"/>
      <c r="I305" s="396"/>
      <c r="J305" s="396"/>
      <c r="K305" s="396"/>
      <c r="L305" s="396"/>
      <c r="M305" s="396"/>
      <c r="N305" s="396"/>
      <c r="O305" s="396"/>
      <c r="P305" s="396"/>
      <c r="Q305" s="396"/>
      <c r="R305" s="396"/>
      <c r="S305" s="396"/>
      <c r="T305" s="396"/>
      <c r="U305" s="396"/>
      <c r="V305" s="396"/>
      <c r="W305" s="396"/>
      <c r="X305" s="396"/>
      <c r="Y305" s="396"/>
      <c r="Z305" s="396"/>
      <c r="AA305" s="396"/>
      <c r="AB305" s="396"/>
      <c r="AC305" s="396"/>
      <c r="AD305" s="396"/>
      <c r="AE305" s="396"/>
      <c r="AF305" s="396"/>
      <c r="AG305" s="396"/>
      <c r="AI305" s="20"/>
      <c r="AJ305" s="20"/>
      <c r="AK305" s="20"/>
      <c r="AL305" s="20"/>
      <c r="AM305" s="20"/>
      <c r="AN305" s="20"/>
      <c r="AO305" s="20"/>
      <c r="AP305" s="20"/>
      <c r="AQ305" s="20"/>
      <c r="AR305" s="20"/>
      <c r="AS305" s="20"/>
      <c r="AT305" s="20"/>
      <c r="AU305" s="15"/>
      <c r="AV305" s="15"/>
    </row>
    <row r="306" spans="2:48" ht="12.6">
      <c r="B306" s="396"/>
      <c r="C306" s="396"/>
      <c r="D306" s="396"/>
      <c r="E306" s="396"/>
      <c r="F306" s="396"/>
      <c r="G306" s="396"/>
      <c r="H306" s="396"/>
      <c r="I306" s="396"/>
      <c r="J306" s="396"/>
      <c r="K306" s="396"/>
      <c r="L306" s="396"/>
      <c r="M306" s="396"/>
      <c r="N306" s="396"/>
      <c r="O306" s="396"/>
      <c r="P306" s="396"/>
      <c r="Q306" s="396"/>
      <c r="R306" s="396"/>
      <c r="S306" s="396"/>
      <c r="T306" s="396"/>
      <c r="U306" s="396"/>
      <c r="V306" s="396"/>
      <c r="W306" s="396"/>
      <c r="X306" s="396"/>
      <c r="Y306" s="396"/>
      <c r="Z306" s="396"/>
      <c r="AA306" s="396"/>
      <c r="AB306" s="396"/>
      <c r="AC306" s="396"/>
      <c r="AD306" s="396"/>
      <c r="AE306" s="396"/>
      <c r="AF306" s="396"/>
      <c r="AG306" s="396"/>
      <c r="AI306" s="20"/>
      <c r="AJ306" s="20"/>
      <c r="AK306" s="20"/>
      <c r="AL306" s="20"/>
      <c r="AM306" s="20"/>
      <c r="AN306" s="20"/>
      <c r="AO306" s="20"/>
      <c r="AP306" s="20"/>
      <c r="AQ306" s="20"/>
      <c r="AR306" s="20"/>
      <c r="AS306" s="20"/>
      <c r="AT306" s="20"/>
      <c r="AU306" s="15"/>
      <c r="AV306" s="15"/>
    </row>
    <row r="307" spans="2:48" ht="12.6">
      <c r="B307" s="396"/>
      <c r="C307" s="396"/>
      <c r="D307" s="396"/>
      <c r="E307" s="396"/>
      <c r="F307" s="396"/>
      <c r="G307" s="396"/>
      <c r="H307" s="396"/>
      <c r="I307" s="396"/>
      <c r="J307" s="396"/>
      <c r="K307" s="396"/>
      <c r="L307" s="396"/>
      <c r="M307" s="396"/>
      <c r="N307" s="396"/>
      <c r="O307" s="396"/>
      <c r="P307" s="396"/>
      <c r="Q307" s="396"/>
      <c r="R307" s="396"/>
      <c r="S307" s="396"/>
      <c r="T307" s="396"/>
      <c r="U307" s="396"/>
      <c r="V307" s="396"/>
      <c r="W307" s="396"/>
      <c r="X307" s="396"/>
      <c r="Y307" s="396"/>
      <c r="Z307" s="396"/>
      <c r="AA307" s="396"/>
      <c r="AB307" s="396"/>
      <c r="AC307" s="396"/>
      <c r="AD307" s="396"/>
      <c r="AE307" s="396"/>
      <c r="AF307" s="396"/>
      <c r="AG307" s="396"/>
      <c r="AI307" s="20"/>
      <c r="AJ307" s="20"/>
      <c r="AK307" s="20"/>
      <c r="AL307" s="20"/>
      <c r="AM307" s="20"/>
      <c r="AN307" s="20"/>
      <c r="AO307" s="20"/>
      <c r="AP307" s="20"/>
      <c r="AQ307" s="20"/>
      <c r="AR307" s="20"/>
      <c r="AS307" s="20"/>
      <c r="AT307" s="20"/>
      <c r="AU307" s="15"/>
      <c r="AV307" s="15"/>
    </row>
    <row r="308" spans="2:48" ht="12.6">
      <c r="B308" s="396"/>
      <c r="C308" s="396"/>
      <c r="D308" s="396"/>
      <c r="E308" s="396"/>
      <c r="F308" s="396"/>
      <c r="G308" s="396"/>
      <c r="H308" s="396"/>
      <c r="I308" s="396"/>
      <c r="J308" s="396"/>
      <c r="K308" s="396"/>
      <c r="L308" s="396"/>
      <c r="M308" s="396"/>
      <c r="N308" s="396"/>
      <c r="O308" s="396"/>
      <c r="P308" s="396"/>
      <c r="Q308" s="396"/>
      <c r="R308" s="396"/>
      <c r="S308" s="396"/>
      <c r="T308" s="396"/>
      <c r="U308" s="396"/>
      <c r="V308" s="396"/>
      <c r="W308" s="396"/>
      <c r="X308" s="396"/>
      <c r="Y308" s="396"/>
      <c r="Z308" s="396"/>
      <c r="AA308" s="396"/>
      <c r="AB308" s="396"/>
      <c r="AC308" s="396"/>
      <c r="AD308" s="396"/>
      <c r="AE308" s="396"/>
      <c r="AF308" s="396"/>
      <c r="AG308" s="396"/>
      <c r="AI308" s="20"/>
      <c r="AJ308" s="20"/>
      <c r="AK308" s="20"/>
      <c r="AL308" s="20"/>
      <c r="AM308" s="20"/>
      <c r="AN308" s="20"/>
      <c r="AO308" s="20"/>
      <c r="AP308" s="20"/>
      <c r="AQ308" s="20"/>
      <c r="AR308" s="20"/>
      <c r="AS308" s="20"/>
      <c r="AT308" s="20"/>
      <c r="AU308" s="15"/>
      <c r="AV308" s="15"/>
    </row>
    <row r="309" spans="2:48" ht="12.6">
      <c r="B309" s="396"/>
      <c r="C309" s="396"/>
      <c r="D309" s="396"/>
      <c r="E309" s="396"/>
      <c r="F309" s="396"/>
      <c r="G309" s="396"/>
      <c r="H309" s="396"/>
      <c r="I309" s="396"/>
      <c r="J309" s="396"/>
      <c r="K309" s="396"/>
      <c r="L309" s="396"/>
      <c r="M309" s="396"/>
      <c r="N309" s="396"/>
      <c r="O309" s="396"/>
      <c r="P309" s="396"/>
      <c r="Q309" s="396"/>
      <c r="R309" s="396"/>
      <c r="S309" s="396"/>
      <c r="T309" s="396"/>
      <c r="U309" s="396"/>
      <c r="V309" s="396"/>
      <c r="W309" s="396"/>
      <c r="X309" s="396"/>
      <c r="Y309" s="396"/>
      <c r="Z309" s="396"/>
      <c r="AA309" s="396"/>
      <c r="AB309" s="396"/>
      <c r="AC309" s="396"/>
      <c r="AD309" s="396"/>
      <c r="AE309" s="396"/>
      <c r="AF309" s="396"/>
      <c r="AG309" s="396"/>
      <c r="AI309" s="20"/>
      <c r="AJ309" s="20"/>
      <c r="AK309" s="20"/>
      <c r="AL309" s="20"/>
      <c r="AM309" s="20"/>
      <c r="AN309" s="20"/>
      <c r="AO309" s="20"/>
      <c r="AP309" s="20"/>
      <c r="AQ309" s="20"/>
      <c r="AR309" s="20"/>
      <c r="AS309" s="20"/>
      <c r="AT309" s="20"/>
      <c r="AU309" s="15"/>
      <c r="AV309" s="15"/>
    </row>
    <row r="310" spans="2:48" ht="12.6">
      <c r="B310" s="396"/>
      <c r="C310" s="396"/>
      <c r="D310" s="396"/>
      <c r="E310" s="396"/>
      <c r="F310" s="396"/>
      <c r="G310" s="396"/>
      <c r="H310" s="396"/>
      <c r="I310" s="396"/>
      <c r="J310" s="396"/>
      <c r="K310" s="396"/>
      <c r="L310" s="396"/>
      <c r="M310" s="396"/>
      <c r="N310" s="396"/>
      <c r="O310" s="396"/>
      <c r="P310" s="396"/>
      <c r="Q310" s="396"/>
      <c r="R310" s="396"/>
      <c r="S310" s="396"/>
      <c r="T310" s="396"/>
      <c r="U310" s="396"/>
      <c r="V310" s="396"/>
      <c r="W310" s="396"/>
      <c r="X310" s="396"/>
      <c r="Y310" s="396"/>
      <c r="Z310" s="396"/>
      <c r="AA310" s="396"/>
      <c r="AB310" s="396"/>
      <c r="AC310" s="396"/>
      <c r="AD310" s="396"/>
      <c r="AE310" s="396"/>
      <c r="AF310" s="396"/>
      <c r="AG310" s="396"/>
      <c r="AI310" s="20"/>
      <c r="AJ310" s="20"/>
      <c r="AK310" s="20"/>
      <c r="AL310" s="20"/>
      <c r="AM310" s="20"/>
      <c r="AN310" s="20"/>
      <c r="AO310" s="20"/>
      <c r="AP310" s="20"/>
      <c r="AQ310" s="20"/>
      <c r="AR310" s="20"/>
      <c r="AS310" s="20"/>
      <c r="AT310" s="20"/>
      <c r="AU310" s="15"/>
      <c r="AV310" s="15"/>
    </row>
    <row r="311" spans="2:48" ht="12.6">
      <c r="B311" s="396"/>
      <c r="C311" s="396"/>
      <c r="D311" s="396"/>
      <c r="E311" s="396"/>
      <c r="F311" s="396"/>
      <c r="G311" s="396"/>
      <c r="H311" s="396"/>
      <c r="I311" s="396"/>
      <c r="J311" s="396"/>
      <c r="K311" s="396"/>
      <c r="L311" s="396"/>
      <c r="M311" s="396"/>
      <c r="N311" s="396"/>
      <c r="O311" s="396"/>
      <c r="P311" s="396"/>
      <c r="Q311" s="396"/>
      <c r="R311" s="396"/>
      <c r="S311" s="396"/>
      <c r="T311" s="396"/>
      <c r="U311" s="396"/>
      <c r="V311" s="396"/>
      <c r="W311" s="396"/>
      <c r="X311" s="396"/>
      <c r="Y311" s="396"/>
      <c r="Z311" s="396"/>
      <c r="AA311" s="396"/>
      <c r="AB311" s="396"/>
      <c r="AC311" s="396"/>
      <c r="AD311" s="396"/>
      <c r="AE311" s="396"/>
      <c r="AF311" s="396"/>
      <c r="AG311" s="396"/>
      <c r="AI311" s="20"/>
      <c r="AJ311" s="20"/>
      <c r="AK311" s="20"/>
      <c r="AL311" s="20"/>
      <c r="AM311" s="20"/>
      <c r="AN311" s="20"/>
      <c r="AO311" s="20"/>
      <c r="AP311" s="20"/>
      <c r="AQ311" s="20"/>
      <c r="AR311" s="20"/>
      <c r="AS311" s="20"/>
      <c r="AT311" s="20"/>
      <c r="AU311" s="15"/>
      <c r="AV311" s="15"/>
    </row>
    <row r="312" spans="2:48" ht="12.6">
      <c r="B312" s="396"/>
      <c r="C312" s="396"/>
      <c r="D312" s="396"/>
      <c r="E312" s="396"/>
      <c r="F312" s="396"/>
      <c r="G312" s="396"/>
      <c r="H312" s="396"/>
      <c r="I312" s="396"/>
      <c r="J312" s="396"/>
      <c r="K312" s="396"/>
      <c r="L312" s="396"/>
      <c r="M312" s="396"/>
      <c r="N312" s="396"/>
      <c r="O312" s="396"/>
      <c r="P312" s="396"/>
      <c r="Q312" s="396"/>
      <c r="R312" s="396"/>
      <c r="S312" s="396"/>
      <c r="T312" s="396"/>
      <c r="U312" s="396"/>
      <c r="V312" s="396"/>
      <c r="W312" s="396"/>
      <c r="X312" s="396"/>
      <c r="Y312" s="396"/>
      <c r="Z312" s="396"/>
      <c r="AA312" s="396"/>
      <c r="AB312" s="396"/>
      <c r="AC312" s="396"/>
      <c r="AD312" s="396"/>
      <c r="AE312" s="396"/>
      <c r="AF312" s="396"/>
      <c r="AG312" s="396"/>
      <c r="AI312" s="20"/>
      <c r="AJ312" s="20"/>
      <c r="AK312" s="20"/>
      <c r="AL312" s="20"/>
      <c r="AM312" s="20"/>
      <c r="AN312" s="20"/>
      <c r="AO312" s="20"/>
      <c r="AP312" s="20"/>
      <c r="AQ312" s="20"/>
      <c r="AR312" s="20"/>
      <c r="AS312" s="20"/>
      <c r="AT312" s="20"/>
      <c r="AU312" s="15"/>
      <c r="AV312" s="15"/>
    </row>
    <row r="313" spans="2:48" ht="14.25" customHeight="1">
      <c r="B313" s="396"/>
      <c r="C313" s="396"/>
      <c r="D313" s="396"/>
      <c r="E313" s="396"/>
      <c r="F313" s="396"/>
      <c r="G313" s="396"/>
      <c r="H313" s="396"/>
      <c r="I313" s="396"/>
      <c r="J313" s="396"/>
      <c r="K313" s="396"/>
      <c r="L313" s="396"/>
      <c r="M313" s="396"/>
      <c r="N313" s="396"/>
      <c r="O313" s="396"/>
      <c r="P313" s="396"/>
      <c r="Q313" s="396"/>
      <c r="R313" s="396"/>
      <c r="S313" s="396"/>
      <c r="T313" s="396"/>
      <c r="U313" s="396"/>
      <c r="V313" s="396"/>
      <c r="W313" s="396"/>
      <c r="X313" s="396"/>
      <c r="Y313" s="396"/>
      <c r="Z313" s="396"/>
      <c r="AA313" s="396"/>
      <c r="AB313" s="396"/>
      <c r="AC313" s="396"/>
      <c r="AD313" s="396"/>
      <c r="AE313" s="396"/>
      <c r="AF313" s="396"/>
      <c r="AG313" s="396"/>
      <c r="AI313" s="20"/>
      <c r="AJ313" s="20"/>
      <c r="AK313" s="20"/>
      <c r="AL313" s="20"/>
      <c r="AM313" s="20"/>
      <c r="AN313" s="20"/>
      <c r="AO313" s="20"/>
      <c r="AP313" s="20"/>
      <c r="AQ313" s="20"/>
      <c r="AR313" s="20"/>
      <c r="AS313" s="20"/>
      <c r="AT313" s="20"/>
      <c r="AU313" s="15"/>
      <c r="AV313" s="15"/>
    </row>
    <row r="314" spans="2:48" ht="12.6" hidden="1">
      <c r="B314" s="396"/>
      <c r="C314" s="396"/>
      <c r="D314" s="396"/>
      <c r="E314" s="396"/>
      <c r="F314" s="396"/>
      <c r="G314" s="396"/>
      <c r="H314" s="396"/>
      <c r="I314" s="396"/>
      <c r="J314" s="396"/>
      <c r="K314" s="396"/>
      <c r="L314" s="396"/>
      <c r="M314" s="396"/>
      <c r="N314" s="396"/>
      <c r="O314" s="396"/>
      <c r="P314" s="396"/>
      <c r="Q314" s="396"/>
      <c r="R314" s="396"/>
      <c r="S314" s="396"/>
      <c r="T314" s="396"/>
      <c r="U314" s="396"/>
      <c r="V314" s="396"/>
      <c r="W314" s="396"/>
      <c r="X314" s="396"/>
      <c r="Y314" s="396"/>
      <c r="Z314" s="396"/>
      <c r="AA314" s="396"/>
      <c r="AB314" s="396"/>
      <c r="AC314" s="396"/>
      <c r="AD314" s="396"/>
      <c r="AE314" s="396"/>
      <c r="AF314" s="396"/>
      <c r="AG314" s="396"/>
      <c r="AI314" s="20"/>
      <c r="AJ314" s="20"/>
      <c r="AK314" s="20"/>
      <c r="AL314" s="20"/>
      <c r="AM314" s="20"/>
      <c r="AN314" s="20"/>
      <c r="AO314" s="20"/>
      <c r="AP314" s="20"/>
      <c r="AQ314" s="20"/>
      <c r="AR314" s="20"/>
      <c r="AS314" s="20"/>
      <c r="AT314" s="20"/>
      <c r="AU314" s="15"/>
      <c r="AV314" s="15"/>
    </row>
    <row r="315" spans="2:48" ht="12.6" hidden="1">
      <c r="B315" s="396"/>
      <c r="C315" s="396"/>
      <c r="D315" s="396"/>
      <c r="E315" s="396"/>
      <c r="F315" s="396"/>
      <c r="G315" s="396"/>
      <c r="H315" s="396"/>
      <c r="I315" s="396"/>
      <c r="J315" s="396"/>
      <c r="K315" s="396"/>
      <c r="L315" s="396"/>
      <c r="M315" s="396"/>
      <c r="N315" s="396"/>
      <c r="O315" s="396"/>
      <c r="P315" s="396"/>
      <c r="Q315" s="396"/>
      <c r="R315" s="396"/>
      <c r="S315" s="396"/>
      <c r="T315" s="396"/>
      <c r="U315" s="396"/>
      <c r="V315" s="396"/>
      <c r="W315" s="396"/>
      <c r="X315" s="396"/>
      <c r="Y315" s="396"/>
      <c r="Z315" s="396"/>
      <c r="AA315" s="396"/>
      <c r="AB315" s="396"/>
      <c r="AC315" s="396"/>
      <c r="AD315" s="396"/>
      <c r="AE315" s="396"/>
      <c r="AF315" s="396"/>
      <c r="AG315" s="396"/>
      <c r="AI315" s="20"/>
      <c r="AJ315" s="20"/>
      <c r="AK315" s="20"/>
      <c r="AL315" s="20"/>
      <c r="AM315" s="20"/>
      <c r="AN315" s="20"/>
      <c r="AO315" s="20"/>
      <c r="AP315" s="20"/>
      <c r="AQ315" s="20"/>
      <c r="AR315" s="20"/>
      <c r="AS315" s="20"/>
      <c r="AT315" s="20"/>
      <c r="AU315" s="15"/>
      <c r="AV315" s="15"/>
    </row>
    <row r="316" spans="2:48" ht="12.6" hidden="1">
      <c r="B316" s="396"/>
      <c r="C316" s="396"/>
      <c r="D316" s="396"/>
      <c r="E316" s="396"/>
      <c r="F316" s="396"/>
      <c r="G316" s="396"/>
      <c r="H316" s="396"/>
      <c r="I316" s="396"/>
      <c r="J316" s="396"/>
      <c r="K316" s="396"/>
      <c r="L316" s="396"/>
      <c r="M316" s="396"/>
      <c r="N316" s="396"/>
      <c r="O316" s="396"/>
      <c r="P316" s="396"/>
      <c r="Q316" s="396"/>
      <c r="R316" s="396"/>
      <c r="S316" s="396"/>
      <c r="T316" s="396"/>
      <c r="U316" s="396"/>
      <c r="V316" s="396"/>
      <c r="W316" s="396"/>
      <c r="X316" s="396"/>
      <c r="Y316" s="396"/>
      <c r="Z316" s="396"/>
      <c r="AA316" s="396"/>
      <c r="AB316" s="396"/>
      <c r="AC316" s="396"/>
      <c r="AD316" s="396"/>
      <c r="AE316" s="396"/>
      <c r="AF316" s="396"/>
      <c r="AG316" s="396"/>
      <c r="AI316" s="20"/>
      <c r="AJ316" s="20"/>
      <c r="AK316" s="20"/>
      <c r="AL316" s="20"/>
      <c r="AM316" s="20"/>
      <c r="AN316" s="20"/>
      <c r="AO316" s="20"/>
      <c r="AP316" s="20"/>
      <c r="AQ316" s="20"/>
      <c r="AR316" s="20"/>
      <c r="AS316" s="20"/>
      <c r="AT316" s="20"/>
      <c r="AU316" s="15"/>
      <c r="AV316" s="15"/>
    </row>
    <row r="317" spans="2:48" ht="12.6" hidden="1">
      <c r="B317" s="396"/>
      <c r="C317" s="396"/>
      <c r="D317" s="396"/>
      <c r="E317" s="396"/>
      <c r="F317" s="396"/>
      <c r="G317" s="396"/>
      <c r="H317" s="396"/>
      <c r="I317" s="396"/>
      <c r="J317" s="396"/>
      <c r="K317" s="396"/>
      <c r="L317" s="396"/>
      <c r="M317" s="396"/>
      <c r="N317" s="396"/>
      <c r="O317" s="396"/>
      <c r="P317" s="396"/>
      <c r="Q317" s="396"/>
      <c r="R317" s="396"/>
      <c r="S317" s="396"/>
      <c r="T317" s="396"/>
      <c r="U317" s="396"/>
      <c r="V317" s="396"/>
      <c r="W317" s="396"/>
      <c r="X317" s="396"/>
      <c r="Y317" s="396"/>
      <c r="Z317" s="396"/>
      <c r="AA317" s="396"/>
      <c r="AB317" s="396"/>
      <c r="AC317" s="396"/>
      <c r="AD317" s="396"/>
      <c r="AE317" s="396"/>
      <c r="AF317" s="396"/>
      <c r="AG317" s="396"/>
      <c r="AI317" s="20"/>
      <c r="AJ317" s="20"/>
      <c r="AK317" s="20"/>
      <c r="AL317" s="20"/>
      <c r="AM317" s="20"/>
      <c r="AN317" s="20"/>
      <c r="AO317" s="20"/>
      <c r="AP317" s="20"/>
      <c r="AQ317" s="20"/>
      <c r="AR317" s="20"/>
      <c r="AS317" s="20"/>
      <c r="AT317" s="20"/>
      <c r="AU317" s="15"/>
      <c r="AV317" s="15"/>
    </row>
    <row r="318" spans="2:48" ht="12.6" hidden="1">
      <c r="B318" s="396"/>
      <c r="C318" s="396"/>
      <c r="D318" s="396"/>
      <c r="E318" s="396"/>
      <c r="F318" s="396"/>
      <c r="G318" s="396"/>
      <c r="H318" s="396"/>
      <c r="I318" s="396"/>
      <c r="J318" s="396"/>
      <c r="K318" s="396"/>
      <c r="L318" s="396"/>
      <c r="M318" s="396"/>
      <c r="N318" s="396"/>
      <c r="O318" s="396"/>
      <c r="P318" s="396"/>
      <c r="Q318" s="396"/>
      <c r="R318" s="396"/>
      <c r="S318" s="396"/>
      <c r="T318" s="396"/>
      <c r="U318" s="396"/>
      <c r="V318" s="396"/>
      <c r="W318" s="396"/>
      <c r="X318" s="396"/>
      <c r="Y318" s="396"/>
      <c r="Z318" s="396"/>
      <c r="AA318" s="396"/>
      <c r="AB318" s="396"/>
      <c r="AC318" s="396"/>
      <c r="AD318" s="396"/>
      <c r="AE318" s="396"/>
      <c r="AF318" s="396"/>
      <c r="AG318" s="396"/>
      <c r="AI318" s="20"/>
      <c r="AJ318" s="20"/>
      <c r="AK318" s="20"/>
      <c r="AL318" s="20"/>
      <c r="AM318" s="20"/>
      <c r="AN318" s="20"/>
      <c r="AO318" s="20"/>
      <c r="AP318" s="20"/>
      <c r="AQ318" s="20"/>
      <c r="AR318" s="20"/>
      <c r="AS318" s="20"/>
      <c r="AT318" s="20"/>
      <c r="AU318" s="15"/>
      <c r="AV318" s="15"/>
    </row>
    <row r="319" spans="2:48" ht="12.6" hidden="1">
      <c r="B319" s="396"/>
      <c r="C319" s="396"/>
      <c r="D319" s="396"/>
      <c r="E319" s="396"/>
      <c r="F319" s="396"/>
      <c r="G319" s="396"/>
      <c r="H319" s="396"/>
      <c r="I319" s="396"/>
      <c r="J319" s="396"/>
      <c r="K319" s="396"/>
      <c r="L319" s="396"/>
      <c r="M319" s="396"/>
      <c r="N319" s="396"/>
      <c r="O319" s="396"/>
      <c r="P319" s="396"/>
      <c r="Q319" s="396"/>
      <c r="R319" s="396"/>
      <c r="S319" s="396"/>
      <c r="T319" s="396"/>
      <c r="U319" s="396"/>
      <c r="V319" s="396"/>
      <c r="W319" s="396"/>
      <c r="X319" s="396"/>
      <c r="Y319" s="396"/>
      <c r="Z319" s="396"/>
      <c r="AA319" s="396"/>
      <c r="AB319" s="396"/>
      <c r="AC319" s="396"/>
      <c r="AD319" s="396"/>
      <c r="AE319" s="396"/>
      <c r="AF319" s="396"/>
      <c r="AG319" s="396"/>
      <c r="AI319" s="20"/>
      <c r="AJ319" s="20"/>
      <c r="AK319" s="20"/>
      <c r="AL319" s="20"/>
      <c r="AM319" s="20"/>
      <c r="AN319" s="20"/>
      <c r="AO319" s="20"/>
      <c r="AP319" s="20"/>
      <c r="AQ319" s="20"/>
      <c r="AR319" s="20"/>
      <c r="AS319" s="20"/>
      <c r="AT319" s="20"/>
      <c r="AU319" s="15"/>
      <c r="AV319" s="15"/>
    </row>
    <row r="320" spans="2:48" ht="12.6" hidden="1">
      <c r="B320" s="396"/>
      <c r="C320" s="396"/>
      <c r="D320" s="396"/>
      <c r="E320" s="396"/>
      <c r="F320" s="396"/>
      <c r="G320" s="396"/>
      <c r="H320" s="396"/>
      <c r="I320" s="396"/>
      <c r="J320" s="396"/>
      <c r="K320" s="396"/>
      <c r="L320" s="396"/>
      <c r="M320" s="396"/>
      <c r="N320" s="396"/>
      <c r="O320" s="396"/>
      <c r="P320" s="396"/>
      <c r="Q320" s="396"/>
      <c r="R320" s="396"/>
      <c r="S320" s="396"/>
      <c r="T320" s="396"/>
      <c r="U320" s="396"/>
      <c r="V320" s="396"/>
      <c r="W320" s="396"/>
      <c r="X320" s="396"/>
      <c r="Y320" s="396"/>
      <c r="Z320" s="396"/>
      <c r="AA320" s="396"/>
      <c r="AB320" s="396"/>
      <c r="AC320" s="396"/>
      <c r="AD320" s="396"/>
      <c r="AE320" s="396"/>
      <c r="AF320" s="396"/>
      <c r="AG320" s="396"/>
      <c r="AI320" s="20"/>
      <c r="AJ320" s="20"/>
      <c r="AK320" s="20"/>
      <c r="AL320" s="20"/>
      <c r="AM320" s="20"/>
      <c r="AN320" s="20"/>
      <c r="AO320" s="20"/>
      <c r="AP320" s="20"/>
      <c r="AQ320" s="20"/>
      <c r="AR320" s="20"/>
      <c r="AS320" s="20"/>
      <c r="AT320" s="20"/>
      <c r="AU320" s="15"/>
      <c r="AV320" s="15"/>
    </row>
    <row r="321" spans="2:48" ht="8.4499999999999993" hidden="1" customHeight="1">
      <c r="B321" s="396"/>
      <c r="C321" s="396"/>
      <c r="D321" s="396"/>
      <c r="E321" s="396"/>
      <c r="F321" s="396"/>
      <c r="G321" s="396"/>
      <c r="H321" s="396"/>
      <c r="I321" s="396"/>
      <c r="J321" s="396"/>
      <c r="K321" s="396"/>
      <c r="L321" s="396"/>
      <c r="M321" s="396"/>
      <c r="N321" s="396"/>
      <c r="O321" s="396"/>
      <c r="P321" s="396"/>
      <c r="Q321" s="396"/>
      <c r="R321" s="396"/>
      <c r="S321" s="396"/>
      <c r="T321" s="396"/>
      <c r="U321" s="396"/>
      <c r="V321" s="396"/>
      <c r="W321" s="396"/>
      <c r="X321" s="396"/>
      <c r="Y321" s="396"/>
      <c r="Z321" s="396"/>
      <c r="AA321" s="396"/>
      <c r="AB321" s="396"/>
      <c r="AC321" s="396"/>
      <c r="AD321" s="396"/>
      <c r="AE321" s="396"/>
      <c r="AF321" s="396"/>
      <c r="AG321" s="396"/>
      <c r="AI321" s="20"/>
      <c r="AJ321" s="20"/>
      <c r="AK321" s="20"/>
      <c r="AL321" s="20"/>
      <c r="AM321" s="20"/>
      <c r="AN321" s="20"/>
      <c r="AO321" s="20"/>
      <c r="AP321" s="20"/>
      <c r="AQ321" s="20"/>
      <c r="AR321" s="20"/>
      <c r="AS321" s="20"/>
      <c r="AT321" s="20"/>
      <c r="AU321" s="15"/>
      <c r="AV321" s="15"/>
    </row>
    <row r="322" spans="2:48" ht="129.94999999999999" hidden="1" customHeight="1">
      <c r="B322" s="396"/>
      <c r="C322" s="396"/>
      <c r="D322" s="396"/>
      <c r="E322" s="396"/>
      <c r="F322" s="396"/>
      <c r="G322" s="396"/>
      <c r="H322" s="396"/>
      <c r="I322" s="396"/>
      <c r="J322" s="396"/>
      <c r="K322" s="396"/>
      <c r="L322" s="396"/>
      <c r="M322" s="396"/>
      <c r="N322" s="396"/>
      <c r="O322" s="396"/>
      <c r="P322" s="396"/>
      <c r="Q322" s="396"/>
      <c r="R322" s="396"/>
      <c r="S322" s="396"/>
      <c r="T322" s="396"/>
      <c r="U322" s="396"/>
      <c r="V322" s="396"/>
      <c r="W322" s="396"/>
      <c r="X322" s="396"/>
      <c r="Y322" s="396"/>
      <c r="Z322" s="396"/>
      <c r="AA322" s="396"/>
      <c r="AB322" s="396"/>
      <c r="AC322" s="396"/>
      <c r="AD322" s="396"/>
      <c r="AE322" s="396"/>
      <c r="AF322" s="396"/>
      <c r="AG322" s="396"/>
      <c r="AI322" s="20"/>
      <c r="AJ322" s="20"/>
      <c r="AK322" s="20"/>
      <c r="AL322" s="20"/>
      <c r="AM322" s="20"/>
      <c r="AN322" s="20"/>
      <c r="AO322" s="20"/>
      <c r="AP322" s="20"/>
      <c r="AQ322" s="20"/>
      <c r="AR322" s="20"/>
      <c r="AS322" s="20"/>
      <c r="AT322" s="20"/>
      <c r="AU322" s="15"/>
      <c r="AV322" s="15"/>
    </row>
    <row r="323" spans="2:48" ht="17.45" customHeight="1">
      <c r="B323" s="423" t="s">
        <v>144</v>
      </c>
      <c r="C323" s="423"/>
      <c r="D323" s="423"/>
      <c r="E323" s="423"/>
      <c r="F323" s="423"/>
      <c r="G323" s="423"/>
      <c r="H323" s="423"/>
      <c r="I323" s="423"/>
      <c r="J323" s="423"/>
      <c r="K323" s="423"/>
      <c r="L323" s="423"/>
      <c r="M323" s="423"/>
      <c r="N323" s="423"/>
      <c r="O323" s="423"/>
      <c r="P323" s="423"/>
      <c r="Q323" s="423"/>
      <c r="R323" s="423"/>
      <c r="S323" s="423"/>
      <c r="T323" s="423"/>
      <c r="U323" s="423"/>
      <c r="V323" s="423"/>
      <c r="W323" s="423"/>
      <c r="X323" s="423"/>
      <c r="Y323" s="423"/>
      <c r="Z323" s="423"/>
      <c r="AA323" s="423"/>
      <c r="AB323" s="423"/>
      <c r="AC323" s="423"/>
      <c r="AD323" s="423"/>
      <c r="AE323" s="423"/>
      <c r="AF323" s="423"/>
      <c r="AG323" s="423"/>
      <c r="AI323" s="20"/>
      <c r="AJ323" s="20"/>
      <c r="AK323" s="20"/>
      <c r="AL323" s="20"/>
      <c r="AM323" s="20"/>
      <c r="AN323" s="20"/>
      <c r="AO323" s="20"/>
      <c r="AP323" s="20"/>
      <c r="AQ323" s="20"/>
      <c r="AR323" s="20"/>
      <c r="AS323" s="20"/>
      <c r="AT323" s="20"/>
      <c r="AU323" s="15"/>
      <c r="AV323" s="15"/>
    </row>
    <row r="324" spans="2:48" ht="17.45" customHeight="1">
      <c r="B324" s="423"/>
      <c r="C324" s="423"/>
      <c r="D324" s="423"/>
      <c r="E324" s="423"/>
      <c r="F324" s="423"/>
      <c r="G324" s="423"/>
      <c r="H324" s="423"/>
      <c r="I324" s="423"/>
      <c r="J324" s="423"/>
      <c r="K324" s="423"/>
      <c r="L324" s="423"/>
      <c r="M324" s="423"/>
      <c r="N324" s="423"/>
      <c r="O324" s="423"/>
      <c r="P324" s="423"/>
      <c r="Q324" s="423"/>
      <c r="R324" s="423"/>
      <c r="S324" s="423"/>
      <c r="T324" s="423"/>
      <c r="U324" s="423"/>
      <c r="V324" s="423"/>
      <c r="W324" s="423"/>
      <c r="X324" s="423"/>
      <c r="Y324" s="423"/>
      <c r="Z324" s="423"/>
      <c r="AA324" s="423"/>
      <c r="AB324" s="423"/>
      <c r="AC324" s="423"/>
      <c r="AD324" s="423"/>
      <c r="AE324" s="423"/>
      <c r="AF324" s="423"/>
      <c r="AG324" s="423"/>
      <c r="AI324" s="20"/>
      <c r="AJ324" s="20"/>
      <c r="AK324" s="20"/>
      <c r="AL324" s="20"/>
      <c r="AM324" s="20"/>
      <c r="AN324" s="20"/>
      <c r="AO324" s="20"/>
      <c r="AP324" s="20"/>
      <c r="AQ324" s="20"/>
      <c r="AR324" s="20"/>
      <c r="AS324" s="20"/>
      <c r="AT324" s="20"/>
      <c r="AU324" s="15"/>
      <c r="AV324" s="15"/>
    </row>
    <row r="325" spans="2:48" ht="7.5" customHeight="1">
      <c r="B325" s="423"/>
      <c r="C325" s="423"/>
      <c r="D325" s="423"/>
      <c r="E325" s="423"/>
      <c r="F325" s="423"/>
      <c r="G325" s="423"/>
      <c r="H325" s="423"/>
      <c r="I325" s="423"/>
      <c r="J325" s="423"/>
      <c r="K325" s="423"/>
      <c r="L325" s="423"/>
      <c r="M325" s="423"/>
      <c r="N325" s="423"/>
      <c r="O325" s="423"/>
      <c r="P325" s="423"/>
      <c r="Q325" s="423"/>
      <c r="R325" s="423"/>
      <c r="S325" s="423"/>
      <c r="T325" s="423"/>
      <c r="U325" s="423"/>
      <c r="V325" s="423"/>
      <c r="W325" s="423"/>
      <c r="X325" s="423"/>
      <c r="Y325" s="423"/>
      <c r="Z325" s="423"/>
      <c r="AA325" s="423"/>
      <c r="AB325" s="423"/>
      <c r="AC325" s="423"/>
      <c r="AD325" s="423"/>
      <c r="AE325" s="423"/>
      <c r="AF325" s="423"/>
      <c r="AG325" s="423"/>
      <c r="AI325" s="20"/>
      <c r="AJ325" s="20"/>
      <c r="AK325" s="20"/>
      <c r="AL325" s="20"/>
      <c r="AM325" s="20"/>
      <c r="AN325" s="20"/>
      <c r="AO325" s="20"/>
      <c r="AP325" s="20"/>
      <c r="AQ325" s="20"/>
      <c r="AR325" s="20"/>
      <c r="AS325" s="20"/>
      <c r="AT325" s="20"/>
      <c r="AU325" s="15"/>
      <c r="AV325" s="15"/>
    </row>
    <row r="326" spans="2:48" ht="17.45" customHeight="1">
      <c r="B326" s="423"/>
      <c r="C326" s="423"/>
      <c r="D326" s="423"/>
      <c r="E326" s="423"/>
      <c r="F326" s="423"/>
      <c r="G326" s="423"/>
      <c r="H326" s="423"/>
      <c r="I326" s="423"/>
      <c r="J326" s="423"/>
      <c r="K326" s="423"/>
      <c r="L326" s="423"/>
      <c r="M326" s="423"/>
      <c r="N326" s="423"/>
      <c r="O326" s="423"/>
      <c r="P326" s="423"/>
      <c r="Q326" s="423"/>
      <c r="R326" s="423"/>
      <c r="S326" s="423"/>
      <c r="T326" s="423"/>
      <c r="U326" s="423"/>
      <c r="V326" s="423"/>
      <c r="W326" s="423"/>
      <c r="X326" s="423"/>
      <c r="Y326" s="423"/>
      <c r="Z326" s="423"/>
      <c r="AA326" s="423"/>
      <c r="AB326" s="423"/>
      <c r="AC326" s="423"/>
      <c r="AD326" s="423"/>
      <c r="AE326" s="423"/>
      <c r="AF326" s="423"/>
      <c r="AG326" s="423"/>
      <c r="AI326" s="20"/>
      <c r="AJ326" s="20"/>
      <c r="AK326" s="20"/>
      <c r="AL326" s="20"/>
      <c r="AM326" s="20"/>
      <c r="AN326" s="20"/>
      <c r="AO326" s="20"/>
      <c r="AP326" s="20"/>
      <c r="AQ326" s="20"/>
      <c r="AR326" s="20"/>
      <c r="AS326" s="20"/>
      <c r="AT326" s="20"/>
      <c r="AU326" s="15"/>
      <c r="AV326" s="15"/>
    </row>
    <row r="327" spans="2:48" ht="17.45" customHeight="1">
      <c r="B327" s="423"/>
      <c r="C327" s="423"/>
      <c r="D327" s="423"/>
      <c r="E327" s="423"/>
      <c r="F327" s="423"/>
      <c r="G327" s="423"/>
      <c r="H327" s="423"/>
      <c r="I327" s="423"/>
      <c r="J327" s="423"/>
      <c r="K327" s="423"/>
      <c r="L327" s="423"/>
      <c r="M327" s="423"/>
      <c r="N327" s="423"/>
      <c r="O327" s="423"/>
      <c r="P327" s="423"/>
      <c r="Q327" s="423"/>
      <c r="R327" s="423"/>
      <c r="S327" s="423"/>
      <c r="T327" s="423"/>
      <c r="U327" s="423"/>
      <c r="V327" s="423"/>
      <c r="W327" s="423"/>
      <c r="X327" s="423"/>
      <c r="Y327" s="423"/>
      <c r="Z327" s="423"/>
      <c r="AA327" s="423"/>
      <c r="AB327" s="423"/>
      <c r="AC327" s="423"/>
      <c r="AD327" s="423"/>
      <c r="AE327" s="423"/>
      <c r="AF327" s="423"/>
      <c r="AG327" s="423"/>
      <c r="AI327" s="20"/>
      <c r="AJ327" s="20"/>
      <c r="AK327" s="20"/>
      <c r="AL327" s="20"/>
      <c r="AM327" s="20"/>
      <c r="AN327" s="20"/>
      <c r="AO327" s="20"/>
      <c r="AP327" s="20"/>
      <c r="AQ327" s="20"/>
      <c r="AR327" s="20"/>
      <c r="AS327" s="20"/>
      <c r="AT327" s="20"/>
      <c r="AU327" s="15"/>
      <c r="AV327" s="15"/>
    </row>
    <row r="328" spans="2:48" ht="17.45" customHeight="1">
      <c r="B328" s="423"/>
      <c r="C328" s="423"/>
      <c r="D328" s="423"/>
      <c r="E328" s="423"/>
      <c r="F328" s="423"/>
      <c r="G328" s="423"/>
      <c r="H328" s="423"/>
      <c r="I328" s="423"/>
      <c r="J328" s="423"/>
      <c r="K328" s="423"/>
      <c r="L328" s="423"/>
      <c r="M328" s="423"/>
      <c r="N328" s="423"/>
      <c r="O328" s="423"/>
      <c r="P328" s="423"/>
      <c r="Q328" s="423"/>
      <c r="R328" s="423"/>
      <c r="S328" s="423"/>
      <c r="T328" s="423"/>
      <c r="U328" s="423"/>
      <c r="V328" s="423"/>
      <c r="W328" s="423"/>
      <c r="X328" s="423"/>
      <c r="Y328" s="423"/>
      <c r="Z328" s="423"/>
      <c r="AA328" s="423"/>
      <c r="AB328" s="423"/>
      <c r="AC328" s="423"/>
      <c r="AD328" s="423"/>
      <c r="AE328" s="423"/>
      <c r="AF328" s="423"/>
      <c r="AG328" s="423"/>
      <c r="AI328" s="20"/>
      <c r="AJ328" s="20"/>
      <c r="AK328" s="20"/>
      <c r="AL328" s="20"/>
      <c r="AM328" s="20"/>
      <c r="AN328" s="20"/>
      <c r="AO328" s="20"/>
      <c r="AP328" s="20"/>
      <c r="AQ328" s="20"/>
      <c r="AR328" s="20"/>
      <c r="AS328" s="20"/>
      <c r="AT328" s="20"/>
      <c r="AU328" s="15"/>
      <c r="AV328" s="15"/>
    </row>
    <row r="329" spans="2:48" ht="4.5" customHeight="1">
      <c r="B329" s="423"/>
      <c r="C329" s="423"/>
      <c r="D329" s="423"/>
      <c r="E329" s="423"/>
      <c r="F329" s="423"/>
      <c r="G329" s="423"/>
      <c r="H329" s="423"/>
      <c r="I329" s="423"/>
      <c r="J329" s="423"/>
      <c r="K329" s="423"/>
      <c r="L329" s="423"/>
      <c r="M329" s="423"/>
      <c r="N329" s="423"/>
      <c r="O329" s="423"/>
      <c r="P329" s="423"/>
      <c r="Q329" s="423"/>
      <c r="R329" s="423"/>
      <c r="S329" s="423"/>
      <c r="T329" s="423"/>
      <c r="U329" s="423"/>
      <c r="V329" s="423"/>
      <c r="W329" s="423"/>
      <c r="X329" s="423"/>
      <c r="Y329" s="423"/>
      <c r="Z329" s="423"/>
      <c r="AA329" s="423"/>
      <c r="AB329" s="423"/>
      <c r="AC329" s="423"/>
      <c r="AD329" s="423"/>
      <c r="AE329" s="423"/>
      <c r="AF329" s="423"/>
      <c r="AG329" s="423"/>
      <c r="AI329" s="20"/>
      <c r="AJ329" s="20"/>
      <c r="AK329" s="20"/>
      <c r="AL329" s="20"/>
      <c r="AM329" s="20"/>
      <c r="AN329" s="20"/>
      <c r="AO329" s="20"/>
      <c r="AP329" s="20"/>
      <c r="AQ329" s="20"/>
      <c r="AR329" s="20"/>
      <c r="AS329" s="20"/>
      <c r="AT329" s="20"/>
      <c r="AU329" s="15"/>
      <c r="AV329" s="15"/>
    </row>
    <row r="330" spans="2:48" ht="17.45" customHeight="1">
      <c r="B330" s="423"/>
      <c r="C330" s="423"/>
      <c r="D330" s="423"/>
      <c r="E330" s="423"/>
      <c r="F330" s="423"/>
      <c r="G330" s="423"/>
      <c r="H330" s="423"/>
      <c r="I330" s="423"/>
      <c r="J330" s="423"/>
      <c r="K330" s="423"/>
      <c r="L330" s="423"/>
      <c r="M330" s="423"/>
      <c r="N330" s="423"/>
      <c r="O330" s="423"/>
      <c r="P330" s="423"/>
      <c r="Q330" s="423"/>
      <c r="R330" s="423"/>
      <c r="S330" s="423"/>
      <c r="T330" s="423"/>
      <c r="U330" s="423"/>
      <c r="V330" s="423"/>
      <c r="W330" s="423"/>
      <c r="X330" s="423"/>
      <c r="Y330" s="423"/>
      <c r="Z330" s="423"/>
      <c r="AA330" s="423"/>
      <c r="AB330" s="423"/>
      <c r="AC330" s="423"/>
      <c r="AD330" s="423"/>
      <c r="AE330" s="423"/>
      <c r="AF330" s="423"/>
      <c r="AG330" s="423"/>
      <c r="AI330" s="20"/>
      <c r="AJ330" s="20"/>
      <c r="AK330" s="20"/>
      <c r="AL330" s="20"/>
      <c r="AM330" s="20"/>
      <c r="AN330" s="20"/>
      <c r="AO330" s="20"/>
      <c r="AP330" s="20"/>
      <c r="AQ330" s="20"/>
      <c r="AR330" s="20"/>
      <c r="AS330" s="20"/>
      <c r="AT330" s="20"/>
      <c r="AU330" s="15"/>
      <c r="AV330" s="15"/>
    </row>
    <row r="331" spans="2:48" ht="17.45" customHeight="1">
      <c r="B331" s="423"/>
      <c r="C331" s="423"/>
      <c r="D331" s="423"/>
      <c r="E331" s="423"/>
      <c r="F331" s="423"/>
      <c r="G331" s="423"/>
      <c r="H331" s="423"/>
      <c r="I331" s="423"/>
      <c r="J331" s="423"/>
      <c r="K331" s="423"/>
      <c r="L331" s="423"/>
      <c r="M331" s="423"/>
      <c r="N331" s="423"/>
      <c r="O331" s="423"/>
      <c r="P331" s="423"/>
      <c r="Q331" s="423"/>
      <c r="R331" s="423"/>
      <c r="S331" s="423"/>
      <c r="T331" s="423"/>
      <c r="U331" s="423"/>
      <c r="V331" s="423"/>
      <c r="W331" s="423"/>
      <c r="X331" s="423"/>
      <c r="Y331" s="423"/>
      <c r="Z331" s="423"/>
      <c r="AA331" s="423"/>
      <c r="AB331" s="423"/>
      <c r="AC331" s="423"/>
      <c r="AD331" s="423"/>
      <c r="AE331" s="423"/>
      <c r="AF331" s="423"/>
      <c r="AG331" s="423"/>
      <c r="AI331" s="20"/>
      <c r="AJ331" s="20"/>
      <c r="AK331" s="20"/>
      <c r="AL331" s="20"/>
      <c r="AM331" s="20"/>
      <c r="AN331" s="20"/>
      <c r="AO331" s="20"/>
      <c r="AP331" s="20"/>
      <c r="AQ331" s="20"/>
      <c r="AR331" s="20"/>
      <c r="AS331" s="20"/>
      <c r="AT331" s="20"/>
      <c r="AU331" s="15"/>
      <c r="AV331" s="15"/>
    </row>
    <row r="332" spans="2:48" ht="17.45" customHeight="1">
      <c r="B332" s="423"/>
      <c r="C332" s="423"/>
      <c r="D332" s="423"/>
      <c r="E332" s="423"/>
      <c r="F332" s="423"/>
      <c r="G332" s="423"/>
      <c r="H332" s="423"/>
      <c r="I332" s="423"/>
      <c r="J332" s="423"/>
      <c r="K332" s="423"/>
      <c r="L332" s="423"/>
      <c r="M332" s="423"/>
      <c r="N332" s="423"/>
      <c r="O332" s="423"/>
      <c r="P332" s="423"/>
      <c r="Q332" s="423"/>
      <c r="R332" s="423"/>
      <c r="S332" s="423"/>
      <c r="T332" s="423"/>
      <c r="U332" s="423"/>
      <c r="V332" s="423"/>
      <c r="W332" s="423"/>
      <c r="X332" s="423"/>
      <c r="Y332" s="423"/>
      <c r="Z332" s="423"/>
      <c r="AA332" s="423"/>
      <c r="AB332" s="423"/>
      <c r="AC332" s="423"/>
      <c r="AD332" s="423"/>
      <c r="AE332" s="423"/>
      <c r="AF332" s="423"/>
      <c r="AG332" s="423"/>
      <c r="AI332" s="20"/>
      <c r="AJ332" s="20"/>
      <c r="AK332" s="20"/>
      <c r="AL332" s="20"/>
      <c r="AM332" s="20"/>
      <c r="AN332" s="20"/>
      <c r="AO332" s="20"/>
      <c r="AP332" s="20"/>
      <c r="AQ332" s="20"/>
      <c r="AR332" s="20"/>
      <c r="AS332" s="20"/>
      <c r="AT332" s="20"/>
      <c r="AU332" s="15"/>
      <c r="AV332" s="15"/>
    </row>
    <row r="333" spans="2:48" ht="17.45" customHeight="1">
      <c r="B333" s="423"/>
      <c r="C333" s="423"/>
      <c r="D333" s="423"/>
      <c r="E333" s="423"/>
      <c r="F333" s="423"/>
      <c r="G333" s="423"/>
      <c r="H333" s="423"/>
      <c r="I333" s="423"/>
      <c r="J333" s="423"/>
      <c r="K333" s="423"/>
      <c r="L333" s="423"/>
      <c r="M333" s="423"/>
      <c r="N333" s="423"/>
      <c r="O333" s="423"/>
      <c r="P333" s="423"/>
      <c r="Q333" s="423"/>
      <c r="R333" s="423"/>
      <c r="S333" s="423"/>
      <c r="T333" s="423"/>
      <c r="U333" s="423"/>
      <c r="V333" s="423"/>
      <c r="W333" s="423"/>
      <c r="X333" s="423"/>
      <c r="Y333" s="423"/>
      <c r="Z333" s="423"/>
      <c r="AA333" s="423"/>
      <c r="AB333" s="423"/>
      <c r="AC333" s="423"/>
      <c r="AD333" s="423"/>
      <c r="AE333" s="423"/>
      <c r="AF333" s="423"/>
      <c r="AG333" s="423"/>
      <c r="AI333" s="20"/>
      <c r="AJ333" s="20"/>
      <c r="AK333" s="20"/>
      <c r="AL333" s="20"/>
      <c r="AM333" s="20"/>
      <c r="AN333" s="20"/>
      <c r="AO333" s="20"/>
      <c r="AP333" s="20"/>
      <c r="AQ333" s="20"/>
      <c r="AR333" s="20"/>
      <c r="AS333" s="20"/>
      <c r="AT333" s="20"/>
      <c r="AU333" s="15"/>
      <c r="AV333" s="15"/>
    </row>
    <row r="334" spans="2:48" ht="8.25" customHeight="1">
      <c r="B334" s="423"/>
      <c r="C334" s="423"/>
      <c r="D334" s="423"/>
      <c r="E334" s="423"/>
      <c r="F334" s="423"/>
      <c r="G334" s="423"/>
      <c r="H334" s="423"/>
      <c r="I334" s="423"/>
      <c r="J334" s="423"/>
      <c r="K334" s="423"/>
      <c r="L334" s="423"/>
      <c r="M334" s="423"/>
      <c r="N334" s="423"/>
      <c r="O334" s="423"/>
      <c r="P334" s="423"/>
      <c r="Q334" s="423"/>
      <c r="R334" s="423"/>
      <c r="S334" s="423"/>
      <c r="T334" s="423"/>
      <c r="U334" s="423"/>
      <c r="V334" s="423"/>
      <c r="W334" s="423"/>
      <c r="X334" s="423"/>
      <c r="Y334" s="423"/>
      <c r="Z334" s="423"/>
      <c r="AA334" s="423"/>
      <c r="AB334" s="423"/>
      <c r="AC334" s="423"/>
      <c r="AD334" s="423"/>
      <c r="AE334" s="423"/>
      <c r="AF334" s="423"/>
      <c r="AG334" s="423"/>
      <c r="AI334" s="20"/>
      <c r="AJ334" s="20"/>
      <c r="AK334" s="20"/>
      <c r="AL334" s="20"/>
      <c r="AM334" s="20"/>
      <c r="AN334" s="20"/>
      <c r="AO334" s="20"/>
      <c r="AP334" s="20"/>
      <c r="AQ334" s="20"/>
      <c r="AR334" s="20"/>
      <c r="AS334" s="20"/>
      <c r="AT334" s="20"/>
      <c r="AU334" s="15"/>
      <c r="AV334" s="15"/>
    </row>
    <row r="335" spans="2:48" ht="10.5" customHeight="1">
      <c r="B335" s="423"/>
      <c r="C335" s="423"/>
      <c r="D335" s="423"/>
      <c r="E335" s="423"/>
      <c r="F335" s="423"/>
      <c r="G335" s="423"/>
      <c r="H335" s="423"/>
      <c r="I335" s="423"/>
      <c r="J335" s="423"/>
      <c r="K335" s="423"/>
      <c r="L335" s="423"/>
      <c r="M335" s="423"/>
      <c r="N335" s="423"/>
      <c r="O335" s="423"/>
      <c r="P335" s="423"/>
      <c r="Q335" s="423"/>
      <c r="R335" s="423"/>
      <c r="S335" s="423"/>
      <c r="T335" s="423"/>
      <c r="U335" s="423"/>
      <c r="V335" s="423"/>
      <c r="W335" s="423"/>
      <c r="X335" s="423"/>
      <c r="Y335" s="423"/>
      <c r="Z335" s="423"/>
      <c r="AA335" s="423"/>
      <c r="AB335" s="423"/>
      <c r="AC335" s="423"/>
      <c r="AD335" s="423"/>
      <c r="AE335" s="423"/>
      <c r="AF335" s="423"/>
      <c r="AG335" s="423"/>
      <c r="AI335" s="20"/>
      <c r="AJ335" s="20"/>
      <c r="AK335" s="20"/>
      <c r="AL335" s="20"/>
      <c r="AM335" s="20"/>
      <c r="AN335" s="20"/>
      <c r="AO335" s="20"/>
      <c r="AP335" s="20"/>
      <c r="AQ335" s="20"/>
      <c r="AR335" s="20"/>
      <c r="AS335" s="20"/>
      <c r="AT335" s="20"/>
      <c r="AU335" s="15"/>
      <c r="AV335" s="15"/>
    </row>
    <row r="336" spans="2:48" ht="17.45" hidden="1" customHeight="1">
      <c r="B336" s="423"/>
      <c r="C336" s="423"/>
      <c r="D336" s="423"/>
      <c r="E336" s="423"/>
      <c r="F336" s="423"/>
      <c r="G336" s="423"/>
      <c r="H336" s="423"/>
      <c r="I336" s="423"/>
      <c r="J336" s="423"/>
      <c r="K336" s="423"/>
      <c r="L336" s="423"/>
      <c r="M336" s="423"/>
      <c r="N336" s="423"/>
      <c r="O336" s="423"/>
      <c r="P336" s="423"/>
      <c r="Q336" s="423"/>
      <c r="R336" s="423"/>
      <c r="S336" s="423"/>
      <c r="T336" s="423"/>
      <c r="U336" s="423"/>
      <c r="V336" s="423"/>
      <c r="W336" s="423"/>
      <c r="X336" s="423"/>
      <c r="Y336" s="423"/>
      <c r="Z336" s="423"/>
      <c r="AA336" s="423"/>
      <c r="AB336" s="423"/>
      <c r="AC336" s="423"/>
      <c r="AD336" s="423"/>
      <c r="AE336" s="423"/>
      <c r="AF336" s="423"/>
      <c r="AG336" s="423"/>
      <c r="AI336" s="20"/>
      <c r="AJ336" s="20"/>
      <c r="AK336" s="20"/>
      <c r="AL336" s="20"/>
      <c r="AM336" s="20"/>
      <c r="AN336" s="20"/>
      <c r="AO336" s="20"/>
      <c r="AP336" s="20"/>
      <c r="AQ336" s="20"/>
      <c r="AR336" s="20"/>
      <c r="AS336" s="20"/>
      <c r="AT336" s="20"/>
      <c r="AU336" s="15"/>
      <c r="AV336" s="15"/>
    </row>
    <row r="337" spans="2:48" ht="47.25" customHeight="1">
      <c r="B337" s="423" t="s">
        <v>145</v>
      </c>
      <c r="C337" s="423"/>
      <c r="D337" s="423"/>
      <c r="E337" s="423"/>
      <c r="F337" s="423"/>
      <c r="G337" s="423"/>
      <c r="H337" s="423"/>
      <c r="I337" s="423"/>
      <c r="J337" s="423"/>
      <c r="K337" s="423"/>
      <c r="L337" s="423"/>
      <c r="M337" s="423"/>
      <c r="N337" s="423"/>
      <c r="O337" s="423"/>
      <c r="P337" s="423"/>
      <c r="Q337" s="423"/>
      <c r="R337" s="423"/>
      <c r="S337" s="423"/>
      <c r="T337" s="423"/>
      <c r="U337" s="423"/>
      <c r="V337" s="423"/>
      <c r="W337" s="423"/>
      <c r="X337" s="423"/>
      <c r="Y337" s="423"/>
      <c r="Z337" s="423"/>
      <c r="AA337" s="423"/>
      <c r="AB337" s="423"/>
      <c r="AC337" s="423"/>
      <c r="AD337" s="423"/>
      <c r="AE337" s="423"/>
      <c r="AF337" s="423"/>
      <c r="AG337" s="423"/>
      <c r="AI337" s="20"/>
      <c r="AJ337" s="20"/>
      <c r="AK337" s="20"/>
      <c r="AL337" s="20"/>
      <c r="AM337" s="20"/>
      <c r="AN337" s="20"/>
      <c r="AO337" s="20"/>
      <c r="AP337" s="20"/>
      <c r="AQ337" s="20"/>
      <c r="AR337" s="20"/>
      <c r="AS337" s="20"/>
      <c r="AT337" s="20"/>
      <c r="AU337" s="15"/>
      <c r="AV337" s="15"/>
    </row>
    <row r="338" spans="2:48" ht="17.45" customHeight="1">
      <c r="B338" s="424" t="s">
        <v>146</v>
      </c>
      <c r="C338" s="423"/>
      <c r="D338" s="423"/>
      <c r="E338" s="423"/>
      <c r="F338" s="423"/>
      <c r="G338" s="423"/>
      <c r="H338" s="423"/>
      <c r="I338" s="423"/>
      <c r="J338" s="423"/>
      <c r="K338" s="423"/>
      <c r="L338" s="423"/>
      <c r="M338" s="423"/>
      <c r="N338" s="423"/>
      <c r="O338" s="423"/>
      <c r="P338" s="423"/>
      <c r="Q338" s="423"/>
      <c r="R338" s="423"/>
      <c r="S338" s="423"/>
      <c r="T338" s="423"/>
      <c r="U338" s="423"/>
      <c r="V338" s="423"/>
      <c r="W338" s="423"/>
      <c r="X338" s="423"/>
      <c r="Y338" s="423"/>
      <c r="Z338" s="423"/>
      <c r="AA338" s="423"/>
      <c r="AB338" s="423"/>
      <c r="AC338" s="423"/>
      <c r="AD338" s="423"/>
      <c r="AE338" s="423"/>
      <c r="AF338" s="423"/>
      <c r="AG338" s="423"/>
      <c r="AI338" s="20"/>
      <c r="AJ338" s="20"/>
      <c r="AK338" s="20"/>
      <c r="AL338" s="20"/>
      <c r="AM338" s="20"/>
      <c r="AN338" s="20"/>
      <c r="AO338" s="20"/>
      <c r="AP338" s="20"/>
      <c r="AQ338" s="20"/>
      <c r="AR338" s="20"/>
      <c r="AS338" s="20"/>
      <c r="AT338" s="20"/>
      <c r="AU338" s="15"/>
      <c r="AV338" s="15"/>
    </row>
    <row r="339" spans="2:48" ht="17.45" customHeight="1">
      <c r="B339" s="423"/>
      <c r="C339" s="423"/>
      <c r="D339" s="423"/>
      <c r="E339" s="423"/>
      <c r="F339" s="423"/>
      <c r="G339" s="423"/>
      <c r="H339" s="423"/>
      <c r="I339" s="423"/>
      <c r="J339" s="423"/>
      <c r="K339" s="423"/>
      <c r="L339" s="423"/>
      <c r="M339" s="423"/>
      <c r="N339" s="423"/>
      <c r="O339" s="423"/>
      <c r="P339" s="423"/>
      <c r="Q339" s="423"/>
      <c r="R339" s="423"/>
      <c r="S339" s="423"/>
      <c r="T339" s="423"/>
      <c r="U339" s="423"/>
      <c r="V339" s="423"/>
      <c r="W339" s="423"/>
      <c r="X339" s="423"/>
      <c r="Y339" s="423"/>
      <c r="Z339" s="423"/>
      <c r="AA339" s="423"/>
      <c r="AB339" s="423"/>
      <c r="AC339" s="423"/>
      <c r="AD339" s="423"/>
      <c r="AE339" s="423"/>
      <c r="AF339" s="423"/>
      <c r="AG339" s="423"/>
      <c r="AI339" s="20"/>
      <c r="AJ339" s="20"/>
      <c r="AK339" s="20"/>
      <c r="AL339" s="20"/>
      <c r="AM339" s="20"/>
      <c r="AN339" s="20"/>
      <c r="AO339" s="20"/>
      <c r="AP339" s="20"/>
      <c r="AQ339" s="20"/>
      <c r="AR339" s="20"/>
      <c r="AS339" s="20"/>
      <c r="AT339" s="20"/>
      <c r="AU339" s="15"/>
      <c r="AV339" s="15"/>
    </row>
    <row r="340" spans="2:48" ht="17.45" customHeight="1">
      <c r="B340" s="423"/>
      <c r="C340" s="423"/>
      <c r="D340" s="423"/>
      <c r="E340" s="423"/>
      <c r="F340" s="423"/>
      <c r="G340" s="423"/>
      <c r="H340" s="423"/>
      <c r="I340" s="423"/>
      <c r="J340" s="423"/>
      <c r="K340" s="423"/>
      <c r="L340" s="423"/>
      <c r="M340" s="423"/>
      <c r="N340" s="423"/>
      <c r="O340" s="423"/>
      <c r="P340" s="423"/>
      <c r="Q340" s="423"/>
      <c r="R340" s="423"/>
      <c r="S340" s="423"/>
      <c r="T340" s="423"/>
      <c r="U340" s="423"/>
      <c r="V340" s="423"/>
      <c r="W340" s="423"/>
      <c r="X340" s="423"/>
      <c r="Y340" s="423"/>
      <c r="Z340" s="423"/>
      <c r="AA340" s="423"/>
      <c r="AB340" s="423"/>
      <c r="AC340" s="423"/>
      <c r="AD340" s="423"/>
      <c r="AE340" s="423"/>
      <c r="AF340" s="423"/>
      <c r="AG340" s="423"/>
      <c r="AI340" s="20"/>
      <c r="AJ340" s="20"/>
      <c r="AK340" s="20"/>
      <c r="AL340" s="20"/>
      <c r="AM340" s="20"/>
      <c r="AN340" s="20"/>
      <c r="AO340" s="20"/>
      <c r="AP340" s="20"/>
      <c r="AQ340" s="20"/>
      <c r="AR340" s="20"/>
      <c r="AS340" s="20"/>
      <c r="AT340" s="20"/>
      <c r="AU340" s="15"/>
      <c r="AV340" s="15"/>
    </row>
    <row r="341" spans="2:48" ht="390" customHeight="1">
      <c r="B341" s="423"/>
      <c r="C341" s="423"/>
      <c r="D341" s="423"/>
      <c r="E341" s="423"/>
      <c r="F341" s="423"/>
      <c r="G341" s="423"/>
      <c r="H341" s="423"/>
      <c r="I341" s="423"/>
      <c r="J341" s="423"/>
      <c r="K341" s="423"/>
      <c r="L341" s="423"/>
      <c r="M341" s="423"/>
      <c r="N341" s="423"/>
      <c r="O341" s="423"/>
      <c r="P341" s="423"/>
      <c r="Q341" s="423"/>
      <c r="R341" s="423"/>
      <c r="S341" s="423"/>
      <c r="T341" s="423"/>
      <c r="U341" s="423"/>
      <c r="V341" s="423"/>
      <c r="W341" s="423"/>
      <c r="X341" s="423"/>
      <c r="Y341" s="423"/>
      <c r="Z341" s="423"/>
      <c r="AA341" s="423"/>
      <c r="AB341" s="423"/>
      <c r="AC341" s="423"/>
      <c r="AD341" s="423"/>
      <c r="AE341" s="423"/>
      <c r="AF341" s="423"/>
      <c r="AG341" s="423"/>
      <c r="AI341" s="20"/>
      <c r="AJ341" s="20"/>
      <c r="AK341" s="20"/>
      <c r="AL341" s="20"/>
      <c r="AM341" s="20"/>
      <c r="AN341" s="20"/>
      <c r="AO341" s="20"/>
      <c r="AP341" s="20"/>
      <c r="AQ341" s="20"/>
      <c r="AR341" s="20"/>
      <c r="AS341" s="20"/>
      <c r="AT341" s="20"/>
      <c r="AU341" s="15"/>
      <c r="AV341" s="15"/>
    </row>
    <row r="342" spans="2:48" ht="17.45" customHeight="1">
      <c r="B342" s="400" t="s">
        <v>147</v>
      </c>
      <c r="C342" s="400"/>
      <c r="D342" s="400"/>
      <c r="E342" s="400"/>
      <c r="F342" s="400"/>
      <c r="G342" s="400"/>
      <c r="H342" s="400"/>
      <c r="I342" s="400"/>
      <c r="J342" s="400"/>
      <c r="K342" s="400"/>
      <c r="L342" s="400"/>
      <c r="M342" s="400"/>
      <c r="N342" s="400"/>
      <c r="O342" s="400"/>
      <c r="P342" s="400"/>
      <c r="Q342" s="400"/>
      <c r="R342" s="400"/>
      <c r="S342" s="400"/>
      <c r="T342" s="400"/>
      <c r="U342" s="400"/>
      <c r="V342" s="400"/>
      <c r="W342" s="400"/>
      <c r="X342" s="400"/>
      <c r="Y342" s="400"/>
      <c r="Z342" s="400"/>
      <c r="AA342" s="400"/>
      <c r="AB342" s="400"/>
      <c r="AC342" s="400"/>
      <c r="AD342" s="400"/>
      <c r="AE342" s="400"/>
      <c r="AF342" s="400"/>
      <c r="AG342" s="400"/>
      <c r="AI342" s="20"/>
      <c r="AJ342" s="20"/>
      <c r="AK342" s="20"/>
      <c r="AL342" s="20"/>
      <c r="AM342" s="20"/>
      <c r="AN342" s="20"/>
      <c r="AO342" s="20"/>
      <c r="AP342" s="20"/>
      <c r="AQ342" s="20"/>
      <c r="AR342" s="20"/>
      <c r="AS342" s="20"/>
      <c r="AT342" s="20"/>
      <c r="AU342" s="15"/>
      <c r="AV342" s="15"/>
    </row>
    <row r="343" spans="2:48" ht="17.45" customHeight="1">
      <c r="B343" s="400"/>
      <c r="C343" s="400"/>
      <c r="D343" s="400"/>
      <c r="E343" s="400"/>
      <c r="F343" s="400"/>
      <c r="G343" s="400"/>
      <c r="H343" s="400"/>
      <c r="I343" s="400"/>
      <c r="J343" s="400"/>
      <c r="K343" s="400"/>
      <c r="L343" s="400"/>
      <c r="M343" s="400"/>
      <c r="N343" s="400"/>
      <c r="O343" s="400"/>
      <c r="P343" s="400"/>
      <c r="Q343" s="400"/>
      <c r="R343" s="400"/>
      <c r="S343" s="400"/>
      <c r="T343" s="400"/>
      <c r="U343" s="400"/>
      <c r="V343" s="400"/>
      <c r="W343" s="400"/>
      <c r="X343" s="400"/>
      <c r="Y343" s="400"/>
      <c r="Z343" s="400"/>
      <c r="AA343" s="400"/>
      <c r="AB343" s="400"/>
      <c r="AC343" s="400"/>
      <c r="AD343" s="400"/>
      <c r="AE343" s="400"/>
      <c r="AF343" s="400"/>
      <c r="AG343" s="400"/>
      <c r="AI343" s="20"/>
      <c r="AJ343" s="20"/>
      <c r="AK343" s="20"/>
      <c r="AL343" s="20"/>
      <c r="AM343" s="20"/>
      <c r="AN343" s="20"/>
      <c r="AO343" s="20"/>
      <c r="AP343" s="20"/>
      <c r="AQ343" s="20"/>
      <c r="AR343" s="20"/>
      <c r="AS343" s="20"/>
      <c r="AT343" s="20"/>
      <c r="AU343" s="15"/>
      <c r="AV343" s="15"/>
    </row>
    <row r="344" spans="2:48" ht="17.45" customHeight="1">
      <c r="B344" s="400"/>
      <c r="C344" s="400"/>
      <c r="D344" s="400"/>
      <c r="E344" s="400"/>
      <c r="F344" s="400"/>
      <c r="G344" s="400"/>
      <c r="H344" s="400"/>
      <c r="I344" s="400"/>
      <c r="J344" s="400"/>
      <c r="K344" s="400"/>
      <c r="L344" s="400"/>
      <c r="M344" s="400"/>
      <c r="N344" s="400"/>
      <c r="O344" s="400"/>
      <c r="P344" s="400"/>
      <c r="Q344" s="400"/>
      <c r="R344" s="400"/>
      <c r="S344" s="400"/>
      <c r="T344" s="400"/>
      <c r="U344" s="400"/>
      <c r="V344" s="400"/>
      <c r="W344" s="400"/>
      <c r="X344" s="400"/>
      <c r="Y344" s="400"/>
      <c r="Z344" s="400"/>
      <c r="AA344" s="400"/>
      <c r="AB344" s="400"/>
      <c r="AC344" s="400"/>
      <c r="AD344" s="400"/>
      <c r="AE344" s="400"/>
      <c r="AF344" s="400"/>
      <c r="AG344" s="400"/>
      <c r="AI344" s="20"/>
      <c r="AJ344" s="20"/>
      <c r="AK344" s="20"/>
      <c r="AL344" s="20"/>
      <c r="AM344" s="20"/>
      <c r="AN344" s="20"/>
      <c r="AO344" s="20"/>
      <c r="AP344" s="20"/>
      <c r="AQ344" s="20"/>
      <c r="AR344" s="20"/>
      <c r="AS344" s="20"/>
      <c r="AT344" s="20"/>
      <c r="AU344" s="15"/>
      <c r="AV344" s="15"/>
    </row>
    <row r="345" spans="2:48" ht="17.45" customHeight="1">
      <c r="B345" s="400"/>
      <c r="C345" s="400"/>
      <c r="D345" s="400"/>
      <c r="E345" s="400"/>
      <c r="F345" s="400"/>
      <c r="G345" s="400"/>
      <c r="H345" s="400"/>
      <c r="I345" s="400"/>
      <c r="J345" s="400"/>
      <c r="K345" s="400"/>
      <c r="L345" s="400"/>
      <c r="M345" s="400"/>
      <c r="N345" s="400"/>
      <c r="O345" s="400"/>
      <c r="P345" s="400"/>
      <c r="Q345" s="400"/>
      <c r="R345" s="400"/>
      <c r="S345" s="400"/>
      <c r="T345" s="400"/>
      <c r="U345" s="400"/>
      <c r="V345" s="400"/>
      <c r="W345" s="400"/>
      <c r="X345" s="400"/>
      <c r="Y345" s="400"/>
      <c r="Z345" s="400"/>
      <c r="AA345" s="400"/>
      <c r="AB345" s="400"/>
      <c r="AC345" s="400"/>
      <c r="AD345" s="400"/>
      <c r="AE345" s="400"/>
      <c r="AF345" s="400"/>
      <c r="AG345" s="400"/>
      <c r="AI345" s="20"/>
      <c r="AJ345" s="20"/>
      <c r="AK345" s="20"/>
      <c r="AL345" s="20"/>
      <c r="AM345" s="20"/>
      <c r="AN345" s="20"/>
      <c r="AO345" s="20"/>
      <c r="AP345" s="20"/>
      <c r="AQ345" s="20"/>
      <c r="AR345" s="20"/>
      <c r="AS345" s="20"/>
      <c r="AT345" s="20"/>
      <c r="AU345" s="15"/>
      <c r="AV345" s="15"/>
    </row>
    <row r="346" spans="2:48" ht="17.45" customHeight="1">
      <c r="B346" s="400"/>
      <c r="C346" s="400"/>
      <c r="D346" s="400"/>
      <c r="E346" s="400"/>
      <c r="F346" s="400"/>
      <c r="G346" s="400"/>
      <c r="H346" s="400"/>
      <c r="I346" s="400"/>
      <c r="J346" s="400"/>
      <c r="K346" s="400"/>
      <c r="L346" s="400"/>
      <c r="M346" s="400"/>
      <c r="N346" s="400"/>
      <c r="O346" s="400"/>
      <c r="P346" s="400"/>
      <c r="Q346" s="400"/>
      <c r="R346" s="400"/>
      <c r="S346" s="400"/>
      <c r="T346" s="400"/>
      <c r="U346" s="400"/>
      <c r="V346" s="400"/>
      <c r="W346" s="400"/>
      <c r="X346" s="400"/>
      <c r="Y346" s="400"/>
      <c r="Z346" s="400"/>
      <c r="AA346" s="400"/>
      <c r="AB346" s="400"/>
      <c r="AC346" s="400"/>
      <c r="AD346" s="400"/>
      <c r="AE346" s="400"/>
      <c r="AF346" s="400"/>
      <c r="AG346" s="400"/>
      <c r="AI346" s="20"/>
      <c r="AJ346" s="20"/>
      <c r="AK346" s="20"/>
      <c r="AL346" s="20"/>
      <c r="AM346" s="20"/>
      <c r="AN346" s="20"/>
      <c r="AO346" s="20"/>
      <c r="AP346" s="20"/>
      <c r="AQ346" s="20"/>
      <c r="AR346" s="20"/>
      <c r="AS346" s="20"/>
      <c r="AT346" s="20"/>
      <c r="AU346" s="15"/>
      <c r="AV346" s="15"/>
    </row>
    <row r="347" spans="2:48" ht="17.45" customHeight="1">
      <c r="B347" s="400"/>
      <c r="C347" s="400"/>
      <c r="D347" s="400"/>
      <c r="E347" s="400"/>
      <c r="F347" s="400"/>
      <c r="G347" s="400"/>
      <c r="H347" s="400"/>
      <c r="I347" s="400"/>
      <c r="J347" s="400"/>
      <c r="K347" s="400"/>
      <c r="L347" s="400"/>
      <c r="M347" s="400"/>
      <c r="N347" s="400"/>
      <c r="O347" s="400"/>
      <c r="P347" s="400"/>
      <c r="Q347" s="400"/>
      <c r="R347" s="400"/>
      <c r="S347" s="400"/>
      <c r="T347" s="400"/>
      <c r="U347" s="400"/>
      <c r="V347" s="400"/>
      <c r="W347" s="400"/>
      <c r="X347" s="400"/>
      <c r="Y347" s="400"/>
      <c r="Z347" s="400"/>
      <c r="AA347" s="400"/>
      <c r="AB347" s="400"/>
      <c r="AC347" s="400"/>
      <c r="AD347" s="400"/>
      <c r="AE347" s="400"/>
      <c r="AF347" s="400"/>
      <c r="AG347" s="400"/>
      <c r="AI347" s="20"/>
      <c r="AJ347" s="20"/>
      <c r="AK347" s="20"/>
      <c r="AL347" s="20"/>
      <c r="AM347" s="20"/>
      <c r="AN347" s="20"/>
      <c r="AO347" s="20"/>
      <c r="AP347" s="20"/>
      <c r="AQ347" s="20"/>
      <c r="AR347" s="20"/>
      <c r="AS347" s="20"/>
      <c r="AT347" s="20"/>
      <c r="AU347" s="15"/>
      <c r="AV347" s="15"/>
    </row>
    <row r="348" spans="2:48" ht="17.45" customHeight="1">
      <c r="B348" s="400"/>
      <c r="C348" s="400"/>
      <c r="D348" s="400"/>
      <c r="E348" s="400"/>
      <c r="F348" s="400"/>
      <c r="G348" s="400"/>
      <c r="H348" s="400"/>
      <c r="I348" s="400"/>
      <c r="J348" s="400"/>
      <c r="K348" s="400"/>
      <c r="L348" s="400"/>
      <c r="M348" s="400"/>
      <c r="N348" s="400"/>
      <c r="O348" s="400"/>
      <c r="P348" s="400"/>
      <c r="Q348" s="400"/>
      <c r="R348" s="400"/>
      <c r="S348" s="400"/>
      <c r="T348" s="400"/>
      <c r="U348" s="400"/>
      <c r="V348" s="400"/>
      <c r="W348" s="400"/>
      <c r="X348" s="400"/>
      <c r="Y348" s="400"/>
      <c r="Z348" s="400"/>
      <c r="AA348" s="400"/>
      <c r="AB348" s="400"/>
      <c r="AC348" s="400"/>
      <c r="AD348" s="400"/>
      <c r="AE348" s="400"/>
      <c r="AF348" s="400"/>
      <c r="AG348" s="400"/>
      <c r="AI348" s="20"/>
      <c r="AJ348" s="20"/>
      <c r="AK348" s="20"/>
      <c r="AL348" s="20"/>
      <c r="AM348" s="20"/>
      <c r="AN348" s="20"/>
      <c r="AO348" s="20"/>
      <c r="AP348" s="20"/>
      <c r="AQ348" s="20"/>
      <c r="AR348" s="20"/>
      <c r="AS348" s="20"/>
      <c r="AT348" s="20"/>
      <c r="AU348" s="15"/>
      <c r="AV348" s="15"/>
    </row>
    <row r="349" spans="2:48" ht="17.45" customHeight="1">
      <c r="B349" s="400"/>
      <c r="C349" s="400"/>
      <c r="D349" s="400"/>
      <c r="E349" s="400"/>
      <c r="F349" s="400"/>
      <c r="G349" s="400"/>
      <c r="H349" s="400"/>
      <c r="I349" s="400"/>
      <c r="J349" s="400"/>
      <c r="K349" s="400"/>
      <c r="L349" s="400"/>
      <c r="M349" s="400"/>
      <c r="N349" s="400"/>
      <c r="O349" s="400"/>
      <c r="P349" s="400"/>
      <c r="Q349" s="400"/>
      <c r="R349" s="400"/>
      <c r="S349" s="400"/>
      <c r="T349" s="400"/>
      <c r="U349" s="400"/>
      <c r="V349" s="400"/>
      <c r="W349" s="400"/>
      <c r="X349" s="400"/>
      <c r="Y349" s="400"/>
      <c r="Z349" s="400"/>
      <c r="AA349" s="400"/>
      <c r="AB349" s="400"/>
      <c r="AC349" s="400"/>
      <c r="AD349" s="400"/>
      <c r="AE349" s="400"/>
      <c r="AF349" s="400"/>
      <c r="AG349" s="400"/>
      <c r="AI349" s="20"/>
      <c r="AJ349" s="20"/>
      <c r="AK349" s="20"/>
      <c r="AL349" s="20"/>
      <c r="AM349" s="20"/>
      <c r="AN349" s="20"/>
      <c r="AO349" s="20"/>
      <c r="AP349" s="20"/>
      <c r="AQ349" s="20"/>
      <c r="AR349" s="20"/>
      <c r="AS349" s="20"/>
      <c r="AT349" s="20"/>
      <c r="AU349" s="15"/>
      <c r="AV349" s="15"/>
    </row>
    <row r="350" spans="2:48" ht="15" customHeight="1">
      <c r="B350" s="397" t="s">
        <v>148</v>
      </c>
      <c r="C350" s="397"/>
      <c r="D350" s="397"/>
      <c r="E350" s="397"/>
      <c r="F350" s="397"/>
      <c r="G350" s="397"/>
      <c r="H350" s="397"/>
      <c r="I350" s="397"/>
      <c r="J350" s="397"/>
      <c r="K350" s="397"/>
      <c r="L350" s="397"/>
      <c r="M350" s="397"/>
      <c r="N350" s="397"/>
      <c r="O350" s="397"/>
      <c r="P350" s="397"/>
      <c r="Q350" s="397"/>
      <c r="R350" s="397"/>
      <c r="S350" s="397"/>
      <c r="T350" s="397"/>
      <c r="U350" s="397"/>
      <c r="V350" s="397"/>
      <c r="W350" s="397"/>
      <c r="X350" s="397"/>
      <c r="Y350" s="397"/>
      <c r="Z350" s="397"/>
      <c r="AA350" s="397"/>
      <c r="AB350" s="397"/>
      <c r="AC350" s="397"/>
      <c r="AD350" s="397"/>
      <c r="AE350" s="397"/>
      <c r="AF350" s="397"/>
      <c r="AG350" s="397"/>
      <c r="AI350" s="20"/>
      <c r="AJ350" s="20"/>
      <c r="AK350" s="20"/>
      <c r="AL350" s="20"/>
      <c r="AM350" s="20"/>
      <c r="AN350" s="20"/>
      <c r="AO350" s="20"/>
      <c r="AP350" s="20"/>
      <c r="AQ350" s="20"/>
      <c r="AR350" s="20"/>
      <c r="AS350" s="20"/>
      <c r="AT350" s="20"/>
      <c r="AU350" s="15"/>
      <c r="AV350" s="15"/>
    </row>
    <row r="351" spans="2:48" ht="15" customHeight="1">
      <c r="B351" s="397"/>
      <c r="C351" s="397"/>
      <c r="D351" s="397"/>
      <c r="E351" s="397"/>
      <c r="F351" s="397"/>
      <c r="G351" s="397"/>
      <c r="H351" s="397"/>
      <c r="I351" s="397"/>
      <c r="J351" s="397"/>
      <c r="K351" s="397"/>
      <c r="L351" s="397"/>
      <c r="M351" s="397"/>
      <c r="N351" s="397"/>
      <c r="O351" s="397"/>
      <c r="P351" s="397"/>
      <c r="Q351" s="397"/>
      <c r="R351" s="397"/>
      <c r="S351" s="397"/>
      <c r="T351" s="397"/>
      <c r="U351" s="397"/>
      <c r="V351" s="397"/>
      <c r="W351" s="397"/>
      <c r="X351" s="397"/>
      <c r="Y351" s="397"/>
      <c r="Z351" s="397"/>
      <c r="AA351" s="397"/>
      <c r="AB351" s="397"/>
      <c r="AC351" s="397"/>
      <c r="AD351" s="397"/>
      <c r="AE351" s="397"/>
      <c r="AF351" s="397"/>
      <c r="AG351" s="397"/>
      <c r="AI351" s="20"/>
      <c r="AJ351" s="20"/>
      <c r="AK351" s="20"/>
      <c r="AL351" s="20"/>
      <c r="AM351" s="20"/>
      <c r="AN351" s="20"/>
      <c r="AO351" s="20"/>
      <c r="AP351" s="20"/>
      <c r="AQ351" s="20"/>
      <c r="AR351" s="20"/>
      <c r="AS351" s="20"/>
      <c r="AT351" s="20"/>
      <c r="AU351" s="15"/>
      <c r="AV351" s="15"/>
    </row>
    <row r="352" spans="2:48" ht="15" customHeight="1">
      <c r="B352" s="397"/>
      <c r="C352" s="397"/>
      <c r="D352" s="397"/>
      <c r="E352" s="397"/>
      <c r="F352" s="397"/>
      <c r="G352" s="397"/>
      <c r="H352" s="397"/>
      <c r="I352" s="397"/>
      <c r="J352" s="397"/>
      <c r="K352" s="397"/>
      <c r="L352" s="397"/>
      <c r="M352" s="397"/>
      <c r="N352" s="397"/>
      <c r="O352" s="397"/>
      <c r="P352" s="397"/>
      <c r="Q352" s="397"/>
      <c r="R352" s="397"/>
      <c r="S352" s="397"/>
      <c r="T352" s="397"/>
      <c r="U352" s="397"/>
      <c r="V352" s="397"/>
      <c r="W352" s="397"/>
      <c r="X352" s="397"/>
      <c r="Y352" s="397"/>
      <c r="Z352" s="397"/>
      <c r="AA352" s="397"/>
      <c r="AB352" s="397"/>
      <c r="AC352" s="397"/>
      <c r="AD352" s="397"/>
      <c r="AE352" s="397"/>
      <c r="AF352" s="397"/>
      <c r="AG352" s="397"/>
      <c r="AI352" s="20"/>
      <c r="AJ352" s="20"/>
      <c r="AK352" s="20"/>
      <c r="AL352" s="20"/>
      <c r="AM352" s="20"/>
      <c r="AN352" s="20"/>
      <c r="AO352" s="20"/>
      <c r="AP352" s="20"/>
      <c r="AQ352" s="20"/>
      <c r="AR352" s="20"/>
      <c r="AS352" s="20"/>
      <c r="AT352" s="20"/>
      <c r="AU352" s="15"/>
      <c r="AV352" s="15"/>
    </row>
    <row r="353" spans="1:48" ht="15" customHeight="1">
      <c r="B353" s="397"/>
      <c r="C353" s="397"/>
      <c r="D353" s="397"/>
      <c r="E353" s="397"/>
      <c r="F353" s="397"/>
      <c r="G353" s="397"/>
      <c r="H353" s="397"/>
      <c r="I353" s="397"/>
      <c r="J353" s="397"/>
      <c r="K353" s="397"/>
      <c r="L353" s="397"/>
      <c r="M353" s="397"/>
      <c r="N353" s="397"/>
      <c r="O353" s="397"/>
      <c r="P353" s="397"/>
      <c r="Q353" s="397"/>
      <c r="R353" s="397"/>
      <c r="S353" s="397"/>
      <c r="T353" s="397"/>
      <c r="U353" s="397"/>
      <c r="V353" s="397"/>
      <c r="W353" s="397"/>
      <c r="X353" s="397"/>
      <c r="Y353" s="397"/>
      <c r="Z353" s="397"/>
      <c r="AA353" s="397"/>
      <c r="AB353" s="397"/>
      <c r="AC353" s="397"/>
      <c r="AD353" s="397"/>
      <c r="AE353" s="397"/>
      <c r="AF353" s="397"/>
      <c r="AG353" s="397"/>
      <c r="AI353" s="20"/>
      <c r="AJ353" s="20"/>
      <c r="AK353" s="20"/>
      <c r="AL353" s="20"/>
      <c r="AM353" s="20"/>
      <c r="AN353" s="20"/>
      <c r="AO353" s="20"/>
      <c r="AP353" s="20"/>
      <c r="AQ353" s="20"/>
      <c r="AR353" s="20"/>
      <c r="AS353" s="20"/>
      <c r="AT353" s="20"/>
      <c r="AU353" s="15"/>
      <c r="AV353" s="15"/>
    </row>
    <row r="354" spans="1:48" ht="15" customHeight="1">
      <c r="B354" s="397"/>
      <c r="C354" s="397"/>
      <c r="D354" s="397"/>
      <c r="E354" s="397"/>
      <c r="F354" s="397"/>
      <c r="G354" s="397"/>
      <c r="H354" s="397"/>
      <c r="I354" s="397"/>
      <c r="J354" s="397"/>
      <c r="K354" s="397"/>
      <c r="L354" s="397"/>
      <c r="M354" s="397"/>
      <c r="N354" s="397"/>
      <c r="O354" s="397"/>
      <c r="P354" s="397"/>
      <c r="Q354" s="397"/>
      <c r="R354" s="397"/>
      <c r="S354" s="397"/>
      <c r="T354" s="397"/>
      <c r="U354" s="397"/>
      <c r="V354" s="397"/>
      <c r="W354" s="397"/>
      <c r="X354" s="397"/>
      <c r="Y354" s="397"/>
      <c r="Z354" s="397"/>
      <c r="AA354" s="397"/>
      <c r="AB354" s="397"/>
      <c r="AC354" s="397"/>
      <c r="AD354" s="397"/>
      <c r="AE354" s="397"/>
      <c r="AF354" s="397"/>
      <c r="AG354" s="397"/>
      <c r="AI354" s="20"/>
      <c r="AJ354" s="20"/>
      <c r="AK354" s="20"/>
      <c r="AL354" s="20"/>
      <c r="AM354" s="20"/>
      <c r="AN354" s="20"/>
      <c r="AO354" s="20"/>
      <c r="AP354" s="20"/>
      <c r="AQ354" s="20"/>
      <c r="AR354" s="20"/>
      <c r="AS354" s="20"/>
      <c r="AT354" s="20"/>
      <c r="AU354" s="15"/>
      <c r="AV354" s="15"/>
    </row>
    <row r="355" spans="1:48" ht="15" customHeight="1">
      <c r="B355" s="397"/>
      <c r="C355" s="397"/>
      <c r="D355" s="397"/>
      <c r="E355" s="397"/>
      <c r="F355" s="397"/>
      <c r="G355" s="397"/>
      <c r="H355" s="397"/>
      <c r="I355" s="397"/>
      <c r="J355" s="397"/>
      <c r="K355" s="397"/>
      <c r="L355" s="397"/>
      <c r="M355" s="397"/>
      <c r="N355" s="397"/>
      <c r="O355" s="397"/>
      <c r="P355" s="397"/>
      <c r="Q355" s="397"/>
      <c r="R355" s="397"/>
      <c r="S355" s="397"/>
      <c r="T355" s="397"/>
      <c r="U355" s="397"/>
      <c r="V355" s="397"/>
      <c r="W355" s="397"/>
      <c r="X355" s="397"/>
      <c r="Y355" s="397"/>
      <c r="Z355" s="397"/>
      <c r="AA355" s="397"/>
      <c r="AB355" s="397"/>
      <c r="AC355" s="397"/>
      <c r="AD355" s="397"/>
      <c r="AE355" s="397"/>
      <c r="AF355" s="397"/>
      <c r="AG355" s="397"/>
      <c r="AI355" s="20"/>
      <c r="AJ355" s="20"/>
      <c r="AK355" s="20"/>
      <c r="AL355" s="20"/>
      <c r="AM355" s="20"/>
      <c r="AN355" s="20"/>
      <c r="AO355" s="20"/>
      <c r="AP355" s="20"/>
      <c r="AQ355" s="20"/>
      <c r="AR355" s="20"/>
      <c r="AS355" s="20"/>
      <c r="AT355" s="20"/>
      <c r="AU355" s="15"/>
      <c r="AV355" s="15"/>
    </row>
    <row r="356" spans="1:48" ht="15" customHeight="1">
      <c r="B356" s="397"/>
      <c r="C356" s="397"/>
      <c r="D356" s="397"/>
      <c r="E356" s="397"/>
      <c r="F356" s="397"/>
      <c r="G356" s="397"/>
      <c r="H356" s="397"/>
      <c r="I356" s="397"/>
      <c r="J356" s="397"/>
      <c r="K356" s="397"/>
      <c r="L356" s="397"/>
      <c r="M356" s="397"/>
      <c r="N356" s="397"/>
      <c r="O356" s="397"/>
      <c r="P356" s="397"/>
      <c r="Q356" s="397"/>
      <c r="R356" s="397"/>
      <c r="S356" s="397"/>
      <c r="T356" s="397"/>
      <c r="U356" s="397"/>
      <c r="V356" s="397"/>
      <c r="W356" s="397"/>
      <c r="X356" s="397"/>
      <c r="Y356" s="397"/>
      <c r="Z356" s="397"/>
      <c r="AA356" s="397"/>
      <c r="AB356" s="397"/>
      <c r="AC356" s="397"/>
      <c r="AD356" s="397"/>
      <c r="AE356" s="397"/>
      <c r="AF356" s="397"/>
      <c r="AG356" s="397"/>
      <c r="AI356" s="20"/>
      <c r="AJ356" s="20"/>
      <c r="AK356" s="20"/>
      <c r="AL356" s="20"/>
      <c r="AM356" s="20"/>
      <c r="AN356" s="20"/>
      <c r="AO356" s="20"/>
      <c r="AP356" s="20"/>
      <c r="AQ356" s="20"/>
      <c r="AR356" s="20"/>
      <c r="AS356" s="20"/>
      <c r="AT356" s="20"/>
      <c r="AU356" s="15"/>
      <c r="AV356" s="15"/>
    </row>
    <row r="357" spans="1:48" ht="15" customHeight="1">
      <c r="B357" s="42"/>
      <c r="C357" s="42"/>
      <c r="D357" s="42"/>
      <c r="E357" s="42"/>
      <c r="F357" s="42"/>
      <c r="G357" s="42"/>
      <c r="H357" s="42"/>
      <c r="I357" s="42"/>
      <c r="J357" s="42"/>
      <c r="K357" s="42"/>
      <c r="L357" s="42"/>
      <c r="M357" s="71" t="s">
        <v>149</v>
      </c>
      <c r="N357" s="42"/>
      <c r="O357" s="42"/>
      <c r="P357" s="42"/>
      <c r="Q357" s="42"/>
      <c r="R357" s="42"/>
      <c r="S357" s="42"/>
      <c r="T357" s="42"/>
      <c r="U357" s="42"/>
      <c r="V357" s="42"/>
      <c r="W357" s="42"/>
      <c r="X357" s="42"/>
      <c r="Y357" s="42"/>
      <c r="Z357" s="42"/>
      <c r="AA357" s="42"/>
      <c r="AB357" s="42"/>
      <c r="AC357" s="42"/>
      <c r="AD357" s="42"/>
      <c r="AE357" s="42"/>
      <c r="AF357" s="42"/>
      <c r="AG357" s="42"/>
      <c r="AI357" s="20"/>
      <c r="AJ357" s="20"/>
      <c r="AK357" s="20"/>
      <c r="AL357" s="20"/>
      <c r="AM357" s="20"/>
      <c r="AN357" s="20"/>
      <c r="AO357" s="20"/>
      <c r="AP357" s="20"/>
      <c r="AQ357" s="20"/>
      <c r="AR357" s="20"/>
      <c r="AS357" s="20"/>
      <c r="AT357" s="20"/>
      <c r="AU357" s="15"/>
      <c r="AV357" s="15"/>
    </row>
    <row r="358" spans="1:48" ht="22.7" customHeight="1">
      <c r="B358" s="20"/>
      <c r="C358" s="20"/>
      <c r="D358" s="20"/>
      <c r="E358" s="42"/>
      <c r="F358" s="20"/>
      <c r="G358" s="20"/>
      <c r="H358" s="20"/>
      <c r="I358" s="20"/>
      <c r="J358" s="20"/>
      <c r="K358" s="20"/>
      <c r="L358" s="20"/>
      <c r="M358" s="19" t="s">
        <v>150</v>
      </c>
      <c r="N358" s="19"/>
      <c r="O358" s="19"/>
      <c r="P358" s="19"/>
      <c r="Q358" s="19"/>
      <c r="R358" s="19"/>
      <c r="S358" s="398"/>
      <c r="T358" s="398"/>
      <c r="U358" s="398"/>
      <c r="V358" s="398"/>
      <c r="W358" s="398"/>
      <c r="X358" s="398"/>
      <c r="Y358" s="398"/>
      <c r="Z358" s="398"/>
      <c r="AA358" s="398"/>
      <c r="AB358" s="398"/>
      <c r="AC358" s="398"/>
      <c r="AD358" s="398"/>
      <c r="AE358" s="398"/>
      <c r="AF358" s="398"/>
      <c r="AG358" s="398"/>
      <c r="AI358" s="20"/>
      <c r="AJ358" s="20"/>
      <c r="AK358" s="20"/>
      <c r="AL358" s="20"/>
      <c r="AM358" s="20"/>
      <c r="AN358" s="20"/>
      <c r="AO358" s="20"/>
      <c r="AP358" s="20"/>
      <c r="AQ358" s="20"/>
      <c r="AR358" s="20"/>
      <c r="AS358" s="20"/>
      <c r="AT358" s="20"/>
      <c r="AU358" s="15"/>
      <c r="AV358" s="15"/>
    </row>
    <row r="359" spans="1:48" ht="8.4499999999999993" customHeight="1">
      <c r="B359" s="15"/>
      <c r="C359" s="15"/>
      <c r="D359" s="15"/>
      <c r="E359" s="39"/>
      <c r="F359" s="15"/>
      <c r="G359" s="15"/>
      <c r="H359" s="15"/>
      <c r="I359" s="15"/>
      <c r="J359" s="15"/>
      <c r="K359" s="15"/>
      <c r="L359" s="15"/>
      <c r="S359" s="18"/>
      <c r="T359" s="18"/>
      <c r="U359" s="18"/>
      <c r="V359" s="18"/>
      <c r="W359" s="18"/>
      <c r="X359" s="18"/>
      <c r="Y359" s="18"/>
      <c r="Z359" s="18"/>
      <c r="AA359" s="18"/>
      <c r="AB359" s="18"/>
      <c r="AC359" s="18"/>
      <c r="AD359" s="18"/>
      <c r="AE359" s="18"/>
      <c r="AF359" s="18"/>
      <c r="AG359" s="18"/>
      <c r="AK359" s="15"/>
      <c r="AL359" s="15"/>
      <c r="AM359" s="15"/>
      <c r="AN359" s="15"/>
      <c r="AO359" s="15"/>
      <c r="AP359" s="15"/>
      <c r="AQ359" s="15"/>
      <c r="AR359" s="15"/>
      <c r="AS359" s="15"/>
      <c r="AT359" s="15"/>
      <c r="AU359" s="15"/>
      <c r="AV359" s="15"/>
    </row>
    <row r="360" spans="1:48" ht="21" customHeight="1">
      <c r="B360" s="15"/>
      <c r="C360" s="15"/>
      <c r="D360" s="15"/>
      <c r="E360" s="39"/>
      <c r="F360" s="15"/>
      <c r="G360" s="15"/>
      <c r="H360" s="15"/>
      <c r="I360" s="15"/>
      <c r="J360" s="15"/>
      <c r="K360" s="15"/>
      <c r="L360" s="15"/>
      <c r="M360" s="19" t="s">
        <v>151</v>
      </c>
      <c r="N360" s="19"/>
      <c r="O360" s="19"/>
      <c r="P360" s="19"/>
      <c r="Q360" s="399"/>
      <c r="R360" s="399"/>
      <c r="S360" s="399"/>
      <c r="T360" s="399"/>
      <c r="U360" s="399"/>
      <c r="V360" s="399"/>
      <c r="W360" s="399"/>
      <c r="X360" s="399"/>
      <c r="Y360" s="399"/>
      <c r="Z360" s="399"/>
      <c r="AA360" s="399"/>
      <c r="AB360" s="399"/>
      <c r="AC360" s="399"/>
      <c r="AD360" s="399"/>
      <c r="AE360" s="399"/>
      <c r="AF360" s="399"/>
      <c r="AG360" s="399"/>
    </row>
    <row r="361" spans="1:48" ht="15" customHeight="1">
      <c r="B361" s="31"/>
      <c r="C361" s="31"/>
      <c r="D361" s="31"/>
      <c r="E361" s="31"/>
      <c r="F361" s="31"/>
      <c r="G361" s="31"/>
      <c r="H361" s="31"/>
      <c r="I361" s="31"/>
      <c r="J361" s="31"/>
      <c r="K361" s="31"/>
      <c r="M361" s="419" t="s">
        <v>152</v>
      </c>
      <c r="N361" s="419"/>
      <c r="O361" s="419"/>
      <c r="P361" s="419"/>
      <c r="Q361" s="419"/>
      <c r="R361" s="419"/>
      <c r="S361" s="419"/>
      <c r="T361" s="419"/>
      <c r="U361" s="419"/>
      <c r="V361" s="419"/>
      <c r="W361" s="419"/>
      <c r="X361" s="419"/>
      <c r="Y361" s="419"/>
      <c r="Z361" s="419"/>
      <c r="AA361" s="419"/>
      <c r="AB361" s="419"/>
      <c r="AC361" s="419"/>
      <c r="AD361" s="419"/>
      <c r="AE361" s="419"/>
      <c r="AF361" s="419"/>
      <c r="AG361" s="419"/>
    </row>
    <row r="362" spans="1:48" ht="15.75" customHeight="1">
      <c r="B362" s="31"/>
      <c r="C362" s="31"/>
      <c r="D362" s="31"/>
      <c r="E362" s="31"/>
      <c r="F362" s="31"/>
      <c r="G362" s="31"/>
      <c r="H362" s="31"/>
      <c r="I362" s="31"/>
      <c r="J362" s="31"/>
      <c r="K362" s="31"/>
      <c r="M362" s="420"/>
      <c r="N362" s="420"/>
      <c r="O362" s="420"/>
      <c r="P362" s="420"/>
      <c r="Q362" s="420"/>
      <c r="R362" s="420"/>
      <c r="S362" s="420"/>
      <c r="T362" s="420"/>
      <c r="U362" s="420"/>
      <c r="V362" s="420"/>
      <c r="W362" s="420"/>
      <c r="X362" s="420"/>
      <c r="Y362" s="420"/>
      <c r="Z362" s="420"/>
      <c r="AA362" s="420"/>
      <c r="AB362" s="420"/>
      <c r="AC362" s="420"/>
      <c r="AD362" s="420"/>
      <c r="AE362" s="420"/>
      <c r="AF362" s="420"/>
      <c r="AG362" s="420"/>
    </row>
    <row r="364" spans="1:48" ht="15" customHeight="1">
      <c r="A364" s="392" t="s">
        <v>153</v>
      </c>
      <c r="B364" s="392"/>
      <c r="C364" s="392"/>
      <c r="D364" s="392"/>
      <c r="E364" s="392"/>
      <c r="F364" s="392"/>
      <c r="G364" s="392"/>
      <c r="H364" s="392"/>
      <c r="I364" s="392"/>
      <c r="J364" s="392"/>
      <c r="K364" s="392"/>
      <c r="L364" s="392"/>
      <c r="M364" s="392"/>
      <c r="N364" s="392"/>
      <c r="O364" s="392"/>
      <c r="P364" s="392"/>
      <c r="Q364" s="392"/>
      <c r="R364" s="392"/>
      <c r="S364" s="392"/>
      <c r="T364" s="392"/>
      <c r="U364" s="392"/>
      <c r="V364" s="392"/>
      <c r="W364" s="392"/>
      <c r="X364" s="392"/>
      <c r="Y364" s="392"/>
      <c r="Z364" s="392"/>
      <c r="AA364" s="392"/>
      <c r="AB364" s="392"/>
      <c r="AC364" s="392"/>
      <c r="AD364" s="392"/>
      <c r="AE364" s="392"/>
      <c r="AF364" s="392"/>
      <c r="AG364" s="392"/>
    </row>
    <row r="366" spans="1:48" ht="15" customHeight="1">
      <c r="A366" s="394" t="s">
        <v>154</v>
      </c>
      <c r="B366" s="394"/>
      <c r="C366" s="394"/>
      <c r="D366" s="394"/>
      <c r="E366" s="394"/>
      <c r="F366" s="394"/>
      <c r="G366" s="394"/>
      <c r="H366" s="394"/>
      <c r="I366" s="394"/>
      <c r="J366" s="394"/>
      <c r="K366" s="394"/>
      <c r="L366" s="394"/>
      <c r="M366" s="394"/>
      <c r="N366" s="394"/>
      <c r="O366" s="394"/>
      <c r="P366" s="394"/>
      <c r="Q366" s="394"/>
      <c r="R366" s="394"/>
      <c r="S366" s="394"/>
      <c r="T366" s="394"/>
      <c r="U366" s="394"/>
      <c r="V366" s="394"/>
      <c r="W366" s="394"/>
      <c r="X366" s="394"/>
      <c r="Y366" s="394"/>
      <c r="Z366" s="394"/>
      <c r="AA366" s="394"/>
      <c r="AB366" s="394"/>
      <c r="AC366" s="394"/>
      <c r="AD366" s="394"/>
      <c r="AE366" s="394"/>
      <c r="AF366" s="394"/>
      <c r="AG366" s="394"/>
    </row>
    <row r="367" spans="1:48" ht="15" customHeight="1">
      <c r="A367" s="387" t="s">
        <v>155</v>
      </c>
      <c r="B367" s="388"/>
      <c r="C367" s="388"/>
      <c r="D367" s="389"/>
      <c r="E367" s="388" t="s">
        <v>156</v>
      </c>
      <c r="F367" s="388"/>
      <c r="G367" s="388"/>
      <c r="H367" s="388"/>
      <c r="I367" s="388"/>
      <c r="J367" s="388"/>
      <c r="K367" s="388"/>
      <c r="L367" s="388"/>
      <c r="M367" s="388"/>
      <c r="N367" s="388"/>
      <c r="O367" s="388"/>
      <c r="P367" s="388"/>
      <c r="Q367" s="388"/>
      <c r="R367" s="388"/>
      <c r="S367" s="388"/>
      <c r="T367" s="388"/>
      <c r="U367" s="388"/>
      <c r="V367" s="388"/>
      <c r="W367" s="388"/>
      <c r="X367" s="388"/>
      <c r="Y367" s="388"/>
      <c r="Z367" s="388"/>
      <c r="AA367" s="389"/>
      <c r="AB367" s="387" t="s">
        <v>157</v>
      </c>
      <c r="AC367" s="388"/>
      <c r="AD367" s="389"/>
      <c r="AE367" s="54"/>
      <c r="AF367" s="390" t="s">
        <v>158</v>
      </c>
      <c r="AG367" s="390"/>
    </row>
    <row r="368" spans="1:48" ht="15" customHeight="1">
      <c r="A368" s="205">
        <v>1</v>
      </c>
      <c r="B368" s="206"/>
      <c r="C368" s="206"/>
      <c r="D368" s="207"/>
      <c r="E368" s="391" t="s">
        <v>159</v>
      </c>
      <c r="F368" s="391"/>
      <c r="G368" s="391"/>
      <c r="H368" s="391"/>
      <c r="I368" s="391"/>
      <c r="J368" s="391"/>
      <c r="K368" s="391"/>
      <c r="L368" s="391"/>
      <c r="M368" s="391"/>
      <c r="N368" s="391"/>
      <c r="O368" s="391"/>
      <c r="P368" s="391"/>
      <c r="Q368" s="391"/>
      <c r="R368" s="391"/>
      <c r="S368" s="391"/>
      <c r="T368" s="391"/>
      <c r="U368" s="391"/>
      <c r="V368" s="391"/>
      <c r="W368" s="391"/>
      <c r="X368" s="391"/>
      <c r="Y368" s="391"/>
      <c r="Z368" s="391"/>
      <c r="AA368" s="391"/>
      <c r="AB368" s="358"/>
      <c r="AC368" s="359"/>
      <c r="AD368" s="360"/>
      <c r="AE368" s="44"/>
      <c r="AF368" s="377"/>
      <c r="AG368" s="377"/>
    </row>
    <row r="369" spans="1:33" ht="15" customHeight="1">
      <c r="A369" s="208"/>
      <c r="B369" s="209"/>
      <c r="C369" s="209"/>
      <c r="D369" s="210"/>
      <c r="E369" s="391"/>
      <c r="F369" s="391"/>
      <c r="G369" s="391"/>
      <c r="H369" s="391"/>
      <c r="I369" s="391"/>
      <c r="J369" s="391"/>
      <c r="K369" s="391"/>
      <c r="L369" s="391"/>
      <c r="M369" s="391"/>
      <c r="N369" s="391"/>
      <c r="O369" s="391"/>
      <c r="P369" s="391"/>
      <c r="Q369" s="391"/>
      <c r="R369" s="391"/>
      <c r="S369" s="391"/>
      <c r="T369" s="391"/>
      <c r="U369" s="391"/>
      <c r="V369" s="391"/>
      <c r="W369" s="391"/>
      <c r="X369" s="391"/>
      <c r="Y369" s="391"/>
      <c r="Z369" s="391"/>
      <c r="AA369" s="391"/>
      <c r="AB369" s="367"/>
      <c r="AC369" s="368"/>
      <c r="AD369" s="369"/>
      <c r="AE369" s="51"/>
      <c r="AF369" s="377"/>
      <c r="AG369" s="377"/>
    </row>
    <row r="370" spans="1:33" ht="15" customHeight="1">
      <c r="A370" s="208"/>
      <c r="B370" s="209"/>
      <c r="C370" s="209"/>
      <c r="D370" s="210"/>
      <c r="E370" s="391" t="s">
        <v>160</v>
      </c>
      <c r="F370" s="391"/>
      <c r="G370" s="391"/>
      <c r="H370" s="391"/>
      <c r="I370" s="391"/>
      <c r="J370" s="391"/>
      <c r="K370" s="391"/>
      <c r="L370" s="391"/>
      <c r="M370" s="391"/>
      <c r="N370" s="391"/>
      <c r="O370" s="391"/>
      <c r="P370" s="391"/>
      <c r="Q370" s="391"/>
      <c r="R370" s="391"/>
      <c r="S370" s="391"/>
      <c r="T370" s="391"/>
      <c r="U370" s="391"/>
      <c r="V370" s="391"/>
      <c r="W370" s="391"/>
      <c r="X370" s="391"/>
      <c r="Y370" s="391"/>
      <c r="Z370" s="391"/>
      <c r="AA370" s="391"/>
      <c r="AB370" s="220"/>
      <c r="AC370" s="221"/>
      <c r="AD370" s="222"/>
      <c r="AE370" s="46"/>
      <c r="AF370" s="377"/>
      <c r="AG370" s="377"/>
    </row>
    <row r="371" spans="1:33" ht="15" customHeight="1">
      <c r="A371" s="211"/>
      <c r="B371" s="212"/>
      <c r="C371" s="212"/>
      <c r="D371" s="213"/>
      <c r="E371" s="361" t="s">
        <v>161</v>
      </c>
      <c r="F371" s="362"/>
      <c r="G371" s="362"/>
      <c r="H371" s="362"/>
      <c r="I371" s="362"/>
      <c r="J371" s="362"/>
      <c r="K371" s="362"/>
      <c r="L371" s="362"/>
      <c r="M371" s="362"/>
      <c r="N371" s="362"/>
      <c r="O371" s="362"/>
      <c r="P371" s="362"/>
      <c r="Q371" s="362"/>
      <c r="R371" s="362"/>
      <c r="S371" s="362"/>
      <c r="T371" s="362"/>
      <c r="U371" s="362"/>
      <c r="V371" s="362"/>
      <c r="W371" s="362"/>
      <c r="X371" s="362"/>
      <c r="Y371" s="362"/>
      <c r="Z371" s="362"/>
      <c r="AA371" s="363"/>
      <c r="AB371" s="262" t="str">
        <f>IF(W31&lt;&gt;"",IF(W31&gt;39,"Over Age","Yes"),"")</f>
        <v/>
      </c>
      <c r="AC371" s="263"/>
      <c r="AD371" s="264"/>
      <c r="AE371" s="48"/>
      <c r="AF371" s="262"/>
      <c r="AG371" s="264"/>
    </row>
    <row r="372" spans="1:33" ht="15" customHeight="1">
      <c r="A372" s="205">
        <v>2</v>
      </c>
      <c r="B372" s="206"/>
      <c r="C372" s="206"/>
      <c r="D372" s="207"/>
      <c r="E372" s="354" t="s">
        <v>162</v>
      </c>
      <c r="F372" s="354"/>
      <c r="G372" s="354"/>
      <c r="H372" s="354"/>
      <c r="I372" s="354"/>
      <c r="J372" s="354"/>
      <c r="K372" s="354"/>
      <c r="L372" s="354"/>
      <c r="M372" s="354"/>
      <c r="N372" s="354"/>
      <c r="O372" s="354"/>
      <c r="P372" s="354"/>
      <c r="Q372" s="354"/>
      <c r="R372" s="354"/>
      <c r="S372" s="354"/>
      <c r="T372" s="354"/>
      <c r="U372" s="354"/>
      <c r="V372" s="354"/>
      <c r="W372" s="354"/>
      <c r="X372" s="354"/>
      <c r="Y372" s="354"/>
      <c r="Z372" s="354"/>
      <c r="AA372" s="354"/>
      <c r="AB372" s="220"/>
      <c r="AC372" s="221"/>
      <c r="AD372" s="222"/>
      <c r="AE372" s="46"/>
      <c r="AF372" s="377"/>
      <c r="AG372" s="377"/>
    </row>
    <row r="373" spans="1:33" ht="29.1" customHeight="1">
      <c r="A373" s="211"/>
      <c r="B373" s="212"/>
      <c r="C373" s="212"/>
      <c r="D373" s="213"/>
      <c r="E373" s="370" t="s">
        <v>163</v>
      </c>
      <c r="F373" s="371"/>
      <c r="G373" s="371"/>
      <c r="H373" s="371"/>
      <c r="I373" s="371"/>
      <c r="J373" s="371"/>
      <c r="K373" s="371"/>
      <c r="L373" s="371"/>
      <c r="M373" s="371"/>
      <c r="N373" s="371"/>
      <c r="O373" s="371"/>
      <c r="P373" s="371"/>
      <c r="Q373" s="371"/>
      <c r="R373" s="371"/>
      <c r="S373" s="371"/>
      <c r="T373" s="371"/>
      <c r="U373" s="371"/>
      <c r="V373" s="371"/>
      <c r="W373" s="371"/>
      <c r="X373" s="371"/>
      <c r="Y373" s="371"/>
      <c r="Z373" s="371"/>
      <c r="AA373" s="372"/>
      <c r="AB373" s="220"/>
      <c r="AC373" s="221"/>
      <c r="AD373" s="222"/>
      <c r="AE373" s="45"/>
      <c r="AF373" s="214"/>
      <c r="AG373" s="215"/>
    </row>
    <row r="374" spans="1:33" ht="18.95" customHeight="1">
      <c r="A374" s="205">
        <v>3</v>
      </c>
      <c r="B374" s="206"/>
      <c r="C374" s="206"/>
      <c r="D374" s="207"/>
      <c r="E374" s="378" t="s">
        <v>164</v>
      </c>
      <c r="F374" s="379"/>
      <c r="G374" s="379"/>
      <c r="H374" s="379"/>
      <c r="I374" s="379"/>
      <c r="J374" s="379"/>
      <c r="K374" s="379"/>
      <c r="L374" s="379"/>
      <c r="M374" s="379"/>
      <c r="N374" s="379"/>
      <c r="O374" s="379"/>
      <c r="P374" s="379"/>
      <c r="Q374" s="379"/>
      <c r="R374" s="379"/>
      <c r="S374" s="379"/>
      <c r="T374" s="379"/>
      <c r="U374" s="379"/>
      <c r="V374" s="379"/>
      <c r="W374" s="379"/>
      <c r="X374" s="379"/>
      <c r="Y374" s="379"/>
      <c r="Z374" s="379"/>
      <c r="AA374" s="380"/>
      <c r="AB374" s="358"/>
      <c r="AC374" s="359"/>
      <c r="AD374" s="360"/>
      <c r="AE374" s="43"/>
      <c r="AF374" s="214"/>
      <c r="AG374" s="215"/>
    </row>
    <row r="375" spans="1:33" ht="15" customHeight="1">
      <c r="A375" s="208"/>
      <c r="B375" s="209"/>
      <c r="C375" s="209"/>
      <c r="D375" s="210"/>
      <c r="E375" s="354" t="s">
        <v>165</v>
      </c>
      <c r="F375" s="354"/>
      <c r="G375" s="354"/>
      <c r="H375" s="354"/>
      <c r="I375" s="354"/>
      <c r="J375" s="354"/>
      <c r="K375" s="354"/>
      <c r="L375" s="354"/>
      <c r="M375" s="354"/>
      <c r="N375" s="354"/>
      <c r="O375" s="354"/>
      <c r="P375" s="354"/>
      <c r="Q375" s="354"/>
      <c r="R375" s="354"/>
      <c r="S375" s="354"/>
      <c r="T375" s="354"/>
      <c r="U375" s="354"/>
      <c r="V375" s="354"/>
      <c r="W375" s="354"/>
      <c r="X375" s="354"/>
      <c r="Y375" s="354"/>
      <c r="Z375" s="354"/>
      <c r="AA375" s="354"/>
      <c r="AB375" s="220"/>
      <c r="AC375" s="221"/>
      <c r="AD375" s="222"/>
      <c r="AE375" s="45"/>
      <c r="AF375" s="214"/>
      <c r="AG375" s="215"/>
    </row>
    <row r="376" spans="1:33" ht="15" customHeight="1">
      <c r="A376" s="208"/>
      <c r="B376" s="209"/>
      <c r="C376" s="209"/>
      <c r="D376" s="210"/>
      <c r="E376" s="381" t="s">
        <v>166</v>
      </c>
      <c r="F376" s="382"/>
      <c r="G376" s="382"/>
      <c r="H376" s="382"/>
      <c r="I376" s="382"/>
      <c r="J376" s="382"/>
      <c r="K376" s="382"/>
      <c r="L376" s="382"/>
      <c r="M376" s="382"/>
      <c r="N376" s="382"/>
      <c r="O376" s="382"/>
      <c r="P376" s="382"/>
      <c r="Q376" s="382"/>
      <c r="R376" s="382"/>
      <c r="S376" s="382"/>
      <c r="T376" s="382"/>
      <c r="U376" s="382"/>
      <c r="V376" s="382"/>
      <c r="W376" s="382"/>
      <c r="X376" s="382"/>
      <c r="Y376" s="382"/>
      <c r="Z376" s="382"/>
      <c r="AA376" s="383"/>
      <c r="AB376" s="384" t="str">
        <f>R91&amp;" years"</f>
        <v>0 years</v>
      </c>
      <c r="AC376" s="385"/>
      <c r="AD376" s="386"/>
      <c r="AE376" s="43"/>
      <c r="AF376" s="80"/>
      <c r="AG376" s="81"/>
    </row>
    <row r="377" spans="1:33" ht="15" customHeight="1">
      <c r="A377" s="211"/>
      <c r="B377" s="212"/>
      <c r="C377" s="212"/>
      <c r="D377" s="213"/>
      <c r="E377" s="355" t="s">
        <v>167</v>
      </c>
      <c r="F377" s="356"/>
      <c r="G377" s="356"/>
      <c r="H377" s="356"/>
      <c r="I377" s="356"/>
      <c r="J377" s="356"/>
      <c r="K377" s="356"/>
      <c r="L377" s="356"/>
      <c r="M377" s="356"/>
      <c r="N377" s="356"/>
      <c r="O377" s="356"/>
      <c r="P377" s="356"/>
      <c r="Q377" s="356"/>
      <c r="R377" s="356"/>
      <c r="S377" s="356"/>
      <c r="T377" s="356"/>
      <c r="U377" s="356"/>
      <c r="V377" s="356"/>
      <c r="W377" s="356"/>
      <c r="X377" s="356"/>
      <c r="Y377" s="356"/>
      <c r="Z377" s="356"/>
      <c r="AA377" s="357"/>
      <c r="AB377" s="358"/>
      <c r="AC377" s="359"/>
      <c r="AD377" s="360"/>
      <c r="AE377" s="43"/>
      <c r="AF377" s="262"/>
      <c r="AG377" s="264"/>
    </row>
    <row r="378" spans="1:33" ht="15" customHeight="1">
      <c r="A378" s="351">
        <v>4</v>
      </c>
      <c r="B378" s="352"/>
      <c r="C378" s="352"/>
      <c r="D378" s="353"/>
      <c r="E378" s="354" t="s">
        <v>168</v>
      </c>
      <c r="F378" s="354"/>
      <c r="G378" s="354"/>
      <c r="H378" s="354"/>
      <c r="I378" s="354"/>
      <c r="J378" s="354"/>
      <c r="K378" s="354"/>
      <c r="L378" s="354"/>
      <c r="M378" s="354"/>
      <c r="N378" s="354"/>
      <c r="O378" s="354"/>
      <c r="P378" s="354"/>
      <c r="Q378" s="354"/>
      <c r="R378" s="354"/>
      <c r="S378" s="354"/>
      <c r="T378" s="354"/>
      <c r="U378" s="354"/>
      <c r="V378" s="354"/>
      <c r="W378" s="354"/>
      <c r="X378" s="354"/>
      <c r="Y378" s="354"/>
      <c r="Z378" s="354"/>
      <c r="AA378" s="354"/>
      <c r="AB378" s="214" t="str">
        <f>IF(B126="","",IF(B126="Yes","Yes","No"))</f>
        <v/>
      </c>
      <c r="AC378" s="219"/>
      <c r="AD378" s="215"/>
      <c r="AE378" s="49"/>
      <c r="AF378" s="214"/>
      <c r="AG378" s="215"/>
    </row>
    <row r="379" spans="1:33" ht="15" customHeight="1">
      <c r="A379" s="205">
        <v>5</v>
      </c>
      <c r="B379" s="206"/>
      <c r="C379" s="206"/>
      <c r="D379" s="207"/>
      <c r="E379" s="355" t="s">
        <v>169</v>
      </c>
      <c r="F379" s="356"/>
      <c r="G379" s="356"/>
      <c r="H379" s="356"/>
      <c r="I379" s="356"/>
      <c r="J379" s="356"/>
      <c r="K379" s="356"/>
      <c r="L379" s="356"/>
      <c r="M379" s="356"/>
      <c r="N379" s="356"/>
      <c r="O379" s="356"/>
      <c r="P379" s="356"/>
      <c r="Q379" s="356"/>
      <c r="R379" s="356"/>
      <c r="S379" s="356"/>
      <c r="T379" s="356"/>
      <c r="U379" s="356"/>
      <c r="V379" s="356"/>
      <c r="W379" s="356"/>
      <c r="X379" s="356"/>
      <c r="Y379" s="356"/>
      <c r="Z379" s="356"/>
      <c r="AA379" s="357"/>
      <c r="AB379" s="358"/>
      <c r="AC379" s="359"/>
      <c r="AD379" s="360"/>
      <c r="AE379" s="43"/>
      <c r="AF379" s="262"/>
      <c r="AG379" s="264"/>
    </row>
    <row r="380" spans="1:33" ht="15" customHeight="1">
      <c r="A380" s="211"/>
      <c r="B380" s="212"/>
      <c r="C380" s="212"/>
      <c r="D380" s="213"/>
      <c r="E380" s="370" t="s">
        <v>170</v>
      </c>
      <c r="F380" s="371"/>
      <c r="G380" s="371"/>
      <c r="H380" s="371"/>
      <c r="I380" s="371"/>
      <c r="J380" s="371"/>
      <c r="K380" s="371"/>
      <c r="L380" s="371"/>
      <c r="M380" s="371"/>
      <c r="N380" s="371"/>
      <c r="O380" s="371"/>
      <c r="P380" s="371"/>
      <c r="Q380" s="371"/>
      <c r="R380" s="371"/>
      <c r="S380" s="371"/>
      <c r="T380" s="371"/>
      <c r="U380" s="371"/>
      <c r="V380" s="371"/>
      <c r="W380" s="371"/>
      <c r="X380" s="371"/>
      <c r="Y380" s="371"/>
      <c r="Z380" s="371"/>
      <c r="AA380" s="372"/>
      <c r="AB380" s="358"/>
      <c r="AC380" s="359"/>
      <c r="AD380" s="360"/>
      <c r="AE380" s="45"/>
      <c r="AF380" s="214"/>
      <c r="AG380" s="215"/>
    </row>
    <row r="381" spans="1:33" ht="15" customHeight="1">
      <c r="A381" s="205">
        <v>6</v>
      </c>
      <c r="B381" s="206"/>
      <c r="C381" s="206"/>
      <c r="D381" s="207"/>
      <c r="E381" s="373" t="s">
        <v>171</v>
      </c>
      <c r="F381" s="373"/>
      <c r="G381" s="373"/>
      <c r="H381" s="373"/>
      <c r="I381" s="373"/>
      <c r="J381" s="373"/>
      <c r="K381" s="373"/>
      <c r="L381" s="373"/>
      <c r="M381" s="373"/>
      <c r="N381" s="373"/>
      <c r="O381" s="373"/>
      <c r="P381" s="373"/>
      <c r="Q381" s="373"/>
      <c r="R381" s="373"/>
      <c r="S381" s="373"/>
      <c r="T381" s="373"/>
      <c r="U381" s="373"/>
      <c r="V381" s="373"/>
      <c r="W381" s="373"/>
      <c r="X381" s="373"/>
      <c r="Y381" s="373"/>
      <c r="Z381" s="373"/>
      <c r="AA381" s="373"/>
      <c r="AB381" s="358"/>
      <c r="AC381" s="359"/>
      <c r="AD381" s="360"/>
      <c r="AE381" s="44"/>
      <c r="AF381" s="377"/>
      <c r="AG381" s="377"/>
    </row>
    <row r="382" spans="1:33" ht="15" customHeight="1">
      <c r="A382" s="208"/>
      <c r="B382" s="209"/>
      <c r="C382" s="209"/>
      <c r="D382" s="210"/>
      <c r="E382" s="373"/>
      <c r="F382" s="373"/>
      <c r="G382" s="373"/>
      <c r="H382" s="373"/>
      <c r="I382" s="373"/>
      <c r="J382" s="373"/>
      <c r="K382" s="373"/>
      <c r="L382" s="373"/>
      <c r="M382" s="373"/>
      <c r="N382" s="373"/>
      <c r="O382" s="373"/>
      <c r="P382" s="373"/>
      <c r="Q382" s="373"/>
      <c r="R382" s="373"/>
      <c r="S382" s="373"/>
      <c r="T382" s="373"/>
      <c r="U382" s="373"/>
      <c r="V382" s="373"/>
      <c r="W382" s="373"/>
      <c r="X382" s="373"/>
      <c r="Y382" s="373"/>
      <c r="Z382" s="373"/>
      <c r="AA382" s="373"/>
      <c r="AB382" s="374"/>
      <c r="AC382" s="375"/>
      <c r="AD382" s="376"/>
      <c r="AE382" s="50"/>
      <c r="AF382" s="377"/>
      <c r="AG382" s="377"/>
    </row>
    <row r="383" spans="1:33" ht="15" customHeight="1">
      <c r="A383" s="211"/>
      <c r="B383" s="212"/>
      <c r="C383" s="212"/>
      <c r="D383" s="213"/>
      <c r="E383" s="373"/>
      <c r="F383" s="373"/>
      <c r="G383" s="373"/>
      <c r="H383" s="373"/>
      <c r="I383" s="373"/>
      <c r="J383" s="373"/>
      <c r="K383" s="373"/>
      <c r="L383" s="373"/>
      <c r="M383" s="373"/>
      <c r="N383" s="373"/>
      <c r="O383" s="373"/>
      <c r="P383" s="373"/>
      <c r="Q383" s="373"/>
      <c r="R383" s="373"/>
      <c r="S383" s="373"/>
      <c r="T383" s="373"/>
      <c r="U383" s="373"/>
      <c r="V383" s="373"/>
      <c r="W383" s="373"/>
      <c r="X383" s="373"/>
      <c r="Y383" s="373"/>
      <c r="Z383" s="373"/>
      <c r="AA383" s="373"/>
      <c r="AB383" s="367"/>
      <c r="AC383" s="368"/>
      <c r="AD383" s="369"/>
      <c r="AE383" s="51"/>
      <c r="AF383" s="377"/>
      <c r="AG383" s="377"/>
    </row>
    <row r="384" spans="1:33" ht="10.35" customHeight="1">
      <c r="A384" s="205" t="s">
        <v>172</v>
      </c>
      <c r="B384" s="206"/>
      <c r="C384" s="206"/>
      <c r="D384" s="207"/>
      <c r="E384" s="361" t="s">
        <v>173</v>
      </c>
      <c r="F384" s="362"/>
      <c r="G384" s="362"/>
      <c r="H384" s="362"/>
      <c r="I384" s="362"/>
      <c r="J384" s="362"/>
      <c r="K384" s="362"/>
      <c r="L384" s="362"/>
      <c r="M384" s="362"/>
      <c r="N384" s="362"/>
      <c r="O384" s="362"/>
      <c r="P384" s="362"/>
      <c r="Q384" s="362"/>
      <c r="R384" s="362"/>
      <c r="S384" s="362"/>
      <c r="T384" s="362"/>
      <c r="U384" s="362"/>
      <c r="V384" s="362"/>
      <c r="W384" s="362"/>
      <c r="X384" s="362"/>
      <c r="Y384" s="362"/>
      <c r="Z384" s="362"/>
      <c r="AA384" s="363"/>
      <c r="AB384" s="358"/>
      <c r="AC384" s="359"/>
      <c r="AD384" s="360"/>
      <c r="AE384" s="43"/>
      <c r="AF384" s="262"/>
      <c r="AG384" s="264"/>
    </row>
    <row r="385" spans="1:33" ht="15" customHeight="1">
      <c r="A385" s="208"/>
      <c r="B385" s="209"/>
      <c r="C385" s="209"/>
      <c r="D385" s="210"/>
      <c r="E385" s="364"/>
      <c r="F385" s="365"/>
      <c r="G385" s="365"/>
      <c r="H385" s="365"/>
      <c r="I385" s="365"/>
      <c r="J385" s="365"/>
      <c r="K385" s="365"/>
      <c r="L385" s="365"/>
      <c r="M385" s="365"/>
      <c r="N385" s="365"/>
      <c r="O385" s="365"/>
      <c r="P385" s="365"/>
      <c r="Q385" s="365"/>
      <c r="R385" s="365"/>
      <c r="S385" s="365"/>
      <c r="T385" s="365"/>
      <c r="U385" s="365"/>
      <c r="V385" s="365"/>
      <c r="W385" s="365"/>
      <c r="X385" s="365"/>
      <c r="Y385" s="365"/>
      <c r="Z385" s="365"/>
      <c r="AA385" s="366"/>
      <c r="AB385" s="367"/>
      <c r="AC385" s="368"/>
      <c r="AD385" s="369"/>
      <c r="AE385" s="72"/>
      <c r="AF385" s="268"/>
      <c r="AG385" s="269"/>
    </row>
    <row r="386" spans="1:33" ht="15" customHeight="1">
      <c r="A386" s="208"/>
      <c r="B386" s="209"/>
      <c r="C386" s="209"/>
      <c r="D386" s="210"/>
      <c r="E386" s="361" t="s">
        <v>174</v>
      </c>
      <c r="F386" s="362"/>
      <c r="G386" s="362"/>
      <c r="H386" s="362"/>
      <c r="I386" s="362"/>
      <c r="J386" s="362"/>
      <c r="K386" s="362"/>
      <c r="L386" s="362"/>
      <c r="M386" s="362"/>
      <c r="N386" s="362"/>
      <c r="O386" s="362"/>
      <c r="P386" s="362"/>
      <c r="Q386" s="362"/>
      <c r="R386" s="362"/>
      <c r="S386" s="362"/>
      <c r="T386" s="362"/>
      <c r="U386" s="362"/>
      <c r="V386" s="362"/>
      <c r="W386" s="362"/>
      <c r="X386" s="362"/>
      <c r="Y386" s="362"/>
      <c r="Z386" s="362"/>
      <c r="AA386" s="363"/>
      <c r="AB386" s="358"/>
      <c r="AC386" s="359"/>
      <c r="AD386" s="360"/>
      <c r="AE386" s="72"/>
      <c r="AF386" s="74"/>
      <c r="AG386" s="75"/>
    </row>
    <row r="387" spans="1:33" ht="15" customHeight="1">
      <c r="A387" s="208"/>
      <c r="B387" s="209"/>
      <c r="C387" s="209"/>
      <c r="D387" s="210"/>
      <c r="E387" s="364"/>
      <c r="F387" s="365"/>
      <c r="G387" s="365"/>
      <c r="H387" s="365"/>
      <c r="I387" s="365"/>
      <c r="J387" s="365"/>
      <c r="K387" s="365"/>
      <c r="L387" s="365"/>
      <c r="M387" s="365"/>
      <c r="N387" s="365"/>
      <c r="O387" s="365"/>
      <c r="P387" s="365"/>
      <c r="Q387" s="365"/>
      <c r="R387" s="365"/>
      <c r="S387" s="365"/>
      <c r="T387" s="365"/>
      <c r="U387" s="365"/>
      <c r="V387" s="365"/>
      <c r="W387" s="365"/>
      <c r="X387" s="365"/>
      <c r="Y387" s="365"/>
      <c r="Z387" s="365"/>
      <c r="AA387" s="366"/>
      <c r="AB387" s="367"/>
      <c r="AC387" s="368"/>
      <c r="AD387" s="369"/>
      <c r="AE387" s="72"/>
      <c r="AF387" s="74"/>
      <c r="AG387" s="75"/>
    </row>
    <row r="388" spans="1:33" ht="26.1" customHeight="1">
      <c r="A388" s="208"/>
      <c r="B388" s="209"/>
      <c r="C388" s="209"/>
      <c r="D388" s="210"/>
      <c r="E388" s="216" t="s">
        <v>175</v>
      </c>
      <c r="F388" s="217"/>
      <c r="G388" s="217"/>
      <c r="H388" s="217"/>
      <c r="I388" s="217"/>
      <c r="J388" s="217"/>
      <c r="K388" s="217"/>
      <c r="L388" s="217"/>
      <c r="M388" s="217"/>
      <c r="N388" s="217"/>
      <c r="O388" s="217"/>
      <c r="P388" s="217"/>
      <c r="Q388" s="217"/>
      <c r="R388" s="217"/>
      <c r="S388" s="217"/>
      <c r="T388" s="217"/>
      <c r="U388" s="217"/>
      <c r="V388" s="217"/>
      <c r="W388" s="217"/>
      <c r="X388" s="217"/>
      <c r="Y388" s="217"/>
      <c r="Z388" s="217"/>
      <c r="AA388" s="218"/>
      <c r="AB388" s="220"/>
      <c r="AC388" s="221"/>
      <c r="AD388" s="222"/>
      <c r="AE388" s="72"/>
      <c r="AF388" s="74"/>
      <c r="AG388" s="75"/>
    </row>
    <row r="389" spans="1:33" ht="20.100000000000001" customHeight="1">
      <c r="A389" s="211"/>
      <c r="B389" s="212"/>
      <c r="C389" s="212"/>
      <c r="D389" s="213"/>
      <c r="E389" s="216" t="s">
        <v>176</v>
      </c>
      <c r="F389" s="217"/>
      <c r="G389" s="217"/>
      <c r="H389" s="217"/>
      <c r="I389" s="217"/>
      <c r="J389" s="217"/>
      <c r="K389" s="217"/>
      <c r="L389" s="217"/>
      <c r="M389" s="217"/>
      <c r="N389" s="217"/>
      <c r="O389" s="217"/>
      <c r="P389" s="217"/>
      <c r="Q389" s="217"/>
      <c r="R389" s="217"/>
      <c r="S389" s="217"/>
      <c r="T389" s="217"/>
      <c r="U389" s="217"/>
      <c r="V389" s="217"/>
      <c r="W389" s="217"/>
      <c r="X389" s="217"/>
      <c r="Y389" s="217"/>
      <c r="Z389" s="217"/>
      <c r="AA389" s="218"/>
      <c r="AB389" s="220"/>
      <c r="AC389" s="221"/>
      <c r="AD389" s="222"/>
      <c r="AE389" s="45"/>
      <c r="AF389" s="214"/>
      <c r="AG389" s="215"/>
    </row>
    <row r="390" spans="1:33" ht="25.7" customHeight="1">
      <c r="A390" s="214" t="s">
        <v>177</v>
      </c>
      <c r="B390" s="219"/>
      <c r="C390" s="219"/>
      <c r="D390" s="215"/>
      <c r="E390" s="216" t="s">
        <v>178</v>
      </c>
      <c r="F390" s="217"/>
      <c r="G390" s="217"/>
      <c r="H390" s="217"/>
      <c r="I390" s="217"/>
      <c r="J390" s="217"/>
      <c r="K390" s="217"/>
      <c r="L390" s="217"/>
      <c r="M390" s="217"/>
      <c r="N390" s="217"/>
      <c r="O390" s="217"/>
      <c r="P390" s="217"/>
      <c r="Q390" s="217"/>
      <c r="R390" s="217"/>
      <c r="S390" s="217"/>
      <c r="T390" s="217"/>
      <c r="U390" s="217"/>
      <c r="V390" s="217"/>
      <c r="W390" s="217"/>
      <c r="X390" s="217"/>
      <c r="Y390" s="217"/>
      <c r="Z390" s="217"/>
      <c r="AA390" s="218"/>
      <c r="AB390" s="220"/>
      <c r="AC390" s="221"/>
      <c r="AD390" s="222"/>
      <c r="AE390" s="46"/>
      <c r="AF390" s="214"/>
      <c r="AG390" s="215"/>
    </row>
    <row r="391" spans="1:33" ht="25.7" customHeight="1">
      <c r="T391" s="17"/>
      <c r="U391" s="17"/>
      <c r="V391" s="17"/>
      <c r="W391" s="17"/>
      <c r="X391" s="17"/>
      <c r="Y391" s="17"/>
      <c r="Z391" s="17"/>
      <c r="AA391" s="17"/>
      <c r="AB391" s="17"/>
      <c r="AC391" s="17"/>
      <c r="AD391" s="17"/>
      <c r="AE391" s="17"/>
      <c r="AF391" s="17"/>
      <c r="AG391" s="17"/>
    </row>
    <row r="392" spans="1:33" ht="15" customHeight="1">
      <c r="A392" s="314" t="s">
        <v>179</v>
      </c>
      <c r="B392" s="314"/>
      <c r="C392" s="314"/>
      <c r="D392" s="314"/>
      <c r="E392" s="314"/>
      <c r="F392" s="314"/>
      <c r="G392" s="314"/>
      <c r="H392" s="314"/>
      <c r="I392" s="314"/>
      <c r="J392" s="314"/>
      <c r="K392" s="314"/>
      <c r="L392" s="314"/>
      <c r="M392" s="314"/>
      <c r="N392" s="314"/>
      <c r="O392" s="314"/>
      <c r="P392" s="314"/>
      <c r="Q392" s="314"/>
      <c r="R392" s="314"/>
      <c r="S392" s="314"/>
      <c r="T392" s="314"/>
      <c r="U392" s="314"/>
      <c r="V392" s="314"/>
      <c r="W392" s="314"/>
      <c r="X392" s="314"/>
      <c r="Y392" s="314"/>
      <c r="Z392" s="314"/>
      <c r="AA392" s="314"/>
      <c r="AB392" s="314"/>
      <c r="AC392" s="314"/>
      <c r="AD392" s="314"/>
      <c r="AE392" s="314"/>
      <c r="AF392" s="314"/>
      <c r="AG392" s="314"/>
    </row>
    <row r="393" spans="1:33" ht="15" customHeight="1">
      <c r="A393" s="311" t="s">
        <v>155</v>
      </c>
      <c r="B393" s="312"/>
      <c r="C393" s="312"/>
      <c r="D393" s="313"/>
      <c r="E393" s="311" t="s">
        <v>156</v>
      </c>
      <c r="F393" s="312"/>
      <c r="G393" s="312"/>
      <c r="H393" s="312"/>
      <c r="I393" s="312"/>
      <c r="J393" s="312"/>
      <c r="K393" s="312"/>
      <c r="L393" s="312"/>
      <c r="M393" s="312"/>
      <c r="N393" s="312"/>
      <c r="O393" s="312"/>
      <c r="P393" s="312"/>
      <c r="Q393" s="312"/>
      <c r="R393" s="312"/>
      <c r="S393" s="312"/>
      <c r="T393" s="312"/>
      <c r="U393" s="312"/>
      <c r="V393" s="312"/>
      <c r="W393" s="312"/>
      <c r="X393" s="312"/>
      <c r="Y393" s="312"/>
      <c r="Z393" s="312"/>
      <c r="AA393" s="313"/>
      <c r="AB393" s="311" t="s">
        <v>157</v>
      </c>
      <c r="AC393" s="312"/>
      <c r="AD393" s="313"/>
      <c r="AE393" s="52"/>
      <c r="AF393" s="311" t="s">
        <v>158</v>
      </c>
      <c r="AG393" s="313"/>
    </row>
    <row r="394" spans="1:33" ht="15" customHeight="1">
      <c r="A394" s="214">
        <v>5</v>
      </c>
      <c r="B394" s="219"/>
      <c r="C394" s="219"/>
      <c r="D394" s="215"/>
      <c r="E394" s="223" t="s">
        <v>180</v>
      </c>
      <c r="F394" s="224"/>
      <c r="G394" s="224"/>
      <c r="H394" s="224"/>
      <c r="I394" s="224"/>
      <c r="J394" s="224"/>
      <c r="K394" s="224"/>
      <c r="L394" s="224"/>
      <c r="M394" s="224"/>
      <c r="N394" s="224"/>
      <c r="O394" s="224"/>
      <c r="P394" s="224"/>
      <c r="Q394" s="224"/>
      <c r="R394" s="224"/>
      <c r="S394" s="224"/>
      <c r="T394" s="224"/>
      <c r="U394" s="224"/>
      <c r="V394" s="224"/>
      <c r="W394" s="224"/>
      <c r="X394" s="224"/>
      <c r="Y394" s="224"/>
      <c r="Z394" s="224"/>
      <c r="AA394" s="225"/>
      <c r="AB394" s="214"/>
      <c r="AC394" s="219"/>
      <c r="AD394" s="215"/>
      <c r="AE394" s="49"/>
      <c r="AF394" s="214"/>
      <c r="AG394" s="215"/>
    </row>
    <row r="395" spans="1:33" ht="15" customHeight="1">
      <c r="A395" s="214">
        <v>8</v>
      </c>
      <c r="B395" s="219"/>
      <c r="C395" s="219"/>
      <c r="D395" s="215"/>
      <c r="E395" s="223" t="s">
        <v>181</v>
      </c>
      <c r="F395" s="224"/>
      <c r="G395" s="224"/>
      <c r="H395" s="224"/>
      <c r="I395" s="224"/>
      <c r="J395" s="224"/>
      <c r="K395" s="224"/>
      <c r="L395" s="224"/>
      <c r="M395" s="224"/>
      <c r="N395" s="224"/>
      <c r="O395" s="224"/>
      <c r="P395" s="224"/>
      <c r="Q395" s="224"/>
      <c r="R395" s="224"/>
      <c r="S395" s="224"/>
      <c r="T395" s="224"/>
      <c r="U395" s="224"/>
      <c r="V395" s="224"/>
      <c r="W395" s="224"/>
      <c r="X395" s="224"/>
      <c r="Y395" s="224"/>
      <c r="Z395" s="224"/>
      <c r="AA395" s="225"/>
      <c r="AB395" s="214"/>
      <c r="AC395" s="219"/>
      <c r="AD395" s="215"/>
      <c r="AE395" s="49"/>
      <c r="AF395" s="214"/>
      <c r="AG395" s="215"/>
    </row>
    <row r="396" spans="1:33" ht="15" customHeight="1">
      <c r="A396" s="205" t="s">
        <v>182</v>
      </c>
      <c r="B396" s="206"/>
      <c r="C396" s="206"/>
      <c r="D396" s="207"/>
      <c r="E396" s="338" t="s">
        <v>183</v>
      </c>
      <c r="F396" s="339"/>
      <c r="G396" s="339"/>
      <c r="H396" s="339"/>
      <c r="I396" s="339"/>
      <c r="J396" s="339"/>
      <c r="K396" s="339"/>
      <c r="L396" s="339"/>
      <c r="M396" s="339"/>
      <c r="N396" s="339"/>
      <c r="O396" s="339"/>
      <c r="P396" s="339"/>
      <c r="Q396" s="339"/>
      <c r="R396" s="339"/>
      <c r="S396" s="339"/>
      <c r="T396" s="339"/>
      <c r="U396" s="339"/>
      <c r="V396" s="339"/>
      <c r="W396" s="339"/>
      <c r="X396" s="339"/>
      <c r="Y396" s="339"/>
      <c r="Z396" s="339"/>
      <c r="AA396" s="340"/>
      <c r="AB396" s="262"/>
      <c r="AC396" s="263"/>
      <c r="AD396" s="264"/>
      <c r="AE396" s="48"/>
      <c r="AF396" s="262"/>
      <c r="AG396" s="264"/>
    </row>
    <row r="397" spans="1:33" ht="15" customHeight="1">
      <c r="A397" s="208"/>
      <c r="B397" s="209"/>
      <c r="C397" s="209"/>
      <c r="D397" s="210"/>
      <c r="E397" s="348"/>
      <c r="F397" s="349"/>
      <c r="G397" s="349"/>
      <c r="H397" s="349"/>
      <c r="I397" s="349"/>
      <c r="J397" s="349"/>
      <c r="K397" s="349"/>
      <c r="L397" s="349"/>
      <c r="M397" s="349"/>
      <c r="N397" s="349"/>
      <c r="O397" s="349"/>
      <c r="P397" s="349"/>
      <c r="Q397" s="349"/>
      <c r="R397" s="349"/>
      <c r="S397" s="349"/>
      <c r="T397" s="349"/>
      <c r="U397" s="349"/>
      <c r="V397" s="349"/>
      <c r="W397" s="349"/>
      <c r="X397" s="349"/>
      <c r="Y397" s="349"/>
      <c r="Z397" s="349"/>
      <c r="AA397" s="350"/>
      <c r="AB397" s="344"/>
      <c r="AC397" s="345"/>
      <c r="AD397" s="346"/>
      <c r="AE397" s="66"/>
      <c r="AF397" s="344"/>
      <c r="AG397" s="346"/>
    </row>
    <row r="398" spans="1:33" ht="15" customHeight="1">
      <c r="A398" s="208"/>
      <c r="B398" s="209"/>
      <c r="C398" s="209"/>
      <c r="D398" s="210"/>
      <c r="E398" s="341"/>
      <c r="F398" s="342"/>
      <c r="G398" s="342"/>
      <c r="H398" s="342"/>
      <c r="I398" s="342"/>
      <c r="J398" s="342"/>
      <c r="K398" s="342"/>
      <c r="L398" s="342"/>
      <c r="M398" s="342"/>
      <c r="N398" s="342"/>
      <c r="O398" s="342"/>
      <c r="P398" s="342"/>
      <c r="Q398" s="342"/>
      <c r="R398" s="342"/>
      <c r="S398" s="342"/>
      <c r="T398" s="342"/>
      <c r="U398" s="342"/>
      <c r="V398" s="342"/>
      <c r="W398" s="342"/>
      <c r="X398" s="342"/>
      <c r="Y398" s="342"/>
      <c r="Z398" s="342"/>
      <c r="AA398" s="343"/>
      <c r="AB398" s="268"/>
      <c r="AC398" s="347"/>
      <c r="AD398" s="269"/>
      <c r="AE398" s="53"/>
      <c r="AF398" s="268"/>
      <c r="AG398" s="269"/>
    </row>
    <row r="399" spans="1:33" ht="23.25" customHeight="1">
      <c r="A399" s="208"/>
      <c r="B399" s="209"/>
      <c r="C399" s="209"/>
      <c r="D399" s="210"/>
      <c r="E399" s="223" t="s">
        <v>184</v>
      </c>
      <c r="F399" s="224"/>
      <c r="G399" s="224"/>
      <c r="H399" s="224"/>
      <c r="I399" s="224"/>
      <c r="J399" s="224"/>
      <c r="K399" s="224"/>
      <c r="L399" s="224"/>
      <c r="M399" s="224"/>
      <c r="N399" s="224"/>
      <c r="O399" s="224"/>
      <c r="P399" s="224"/>
      <c r="Q399" s="224"/>
      <c r="R399" s="224"/>
      <c r="S399" s="224"/>
      <c r="T399" s="224"/>
      <c r="U399" s="224"/>
      <c r="V399" s="224"/>
      <c r="W399" s="224"/>
      <c r="X399" s="224"/>
      <c r="Y399" s="224"/>
      <c r="Z399" s="224"/>
      <c r="AA399" s="225"/>
      <c r="AB399" s="214"/>
      <c r="AC399" s="219"/>
      <c r="AD399" s="215"/>
      <c r="AE399" s="49"/>
      <c r="AF399" s="214"/>
      <c r="AG399" s="215"/>
    </row>
    <row r="400" spans="1:33" ht="19.7" customHeight="1">
      <c r="A400" s="211"/>
      <c r="B400" s="212"/>
      <c r="C400" s="212"/>
      <c r="D400" s="213"/>
      <c r="E400" s="223" t="s">
        <v>185</v>
      </c>
      <c r="F400" s="224"/>
      <c r="G400" s="224"/>
      <c r="H400" s="224"/>
      <c r="I400" s="224"/>
      <c r="J400" s="224"/>
      <c r="K400" s="224"/>
      <c r="L400" s="224"/>
      <c r="M400" s="224"/>
      <c r="N400" s="224"/>
      <c r="O400" s="224"/>
      <c r="P400" s="224"/>
      <c r="Q400" s="224"/>
      <c r="R400" s="224"/>
      <c r="S400" s="224"/>
      <c r="T400" s="224"/>
      <c r="U400" s="224"/>
      <c r="V400" s="224"/>
      <c r="W400" s="224"/>
      <c r="X400" s="224"/>
      <c r="Y400" s="224"/>
      <c r="Z400" s="224"/>
      <c r="AA400" s="225"/>
      <c r="AB400" s="214"/>
      <c r="AC400" s="219"/>
      <c r="AD400" s="215"/>
      <c r="AE400" s="49"/>
      <c r="AF400" s="214"/>
      <c r="AG400" s="215"/>
    </row>
    <row r="401" spans="1:34" ht="15" customHeight="1">
      <c r="A401" s="205" t="s">
        <v>186</v>
      </c>
      <c r="B401" s="206"/>
      <c r="C401" s="206"/>
      <c r="D401" s="207"/>
      <c r="E401" s="223" t="s">
        <v>187</v>
      </c>
      <c r="F401" s="224"/>
      <c r="G401" s="224"/>
      <c r="H401" s="224"/>
      <c r="I401" s="224"/>
      <c r="J401" s="224"/>
      <c r="K401" s="224"/>
      <c r="L401" s="224"/>
      <c r="M401" s="224"/>
      <c r="N401" s="224"/>
      <c r="O401" s="224"/>
      <c r="P401" s="224"/>
      <c r="Q401" s="224"/>
      <c r="R401" s="224"/>
      <c r="S401" s="224"/>
      <c r="T401" s="224"/>
      <c r="U401" s="224"/>
      <c r="V401" s="224"/>
      <c r="W401" s="224"/>
      <c r="X401" s="224"/>
      <c r="Y401" s="224"/>
      <c r="Z401" s="224"/>
      <c r="AA401" s="225"/>
      <c r="AB401" s="214"/>
      <c r="AC401" s="219"/>
      <c r="AD401" s="215"/>
      <c r="AE401" s="49"/>
      <c r="AF401" s="214"/>
      <c r="AG401" s="215"/>
    </row>
    <row r="402" spans="1:34" ht="21.75" customHeight="1">
      <c r="A402" s="208"/>
      <c r="B402" s="209"/>
      <c r="C402" s="209"/>
      <c r="D402" s="210"/>
      <c r="E402" s="223" t="s">
        <v>184</v>
      </c>
      <c r="F402" s="224"/>
      <c r="G402" s="224"/>
      <c r="H402" s="224"/>
      <c r="I402" s="224"/>
      <c r="J402" s="224"/>
      <c r="K402" s="224"/>
      <c r="L402" s="224"/>
      <c r="M402" s="224"/>
      <c r="N402" s="224"/>
      <c r="O402" s="224"/>
      <c r="P402" s="224"/>
      <c r="Q402" s="224"/>
      <c r="R402" s="224"/>
      <c r="S402" s="224"/>
      <c r="T402" s="224"/>
      <c r="U402" s="224"/>
      <c r="V402" s="224"/>
      <c r="W402" s="224"/>
      <c r="X402" s="224"/>
      <c r="Y402" s="224"/>
      <c r="Z402" s="224"/>
      <c r="AA402" s="225"/>
      <c r="AB402" s="214"/>
      <c r="AC402" s="219"/>
      <c r="AD402" s="215"/>
      <c r="AE402" s="49"/>
      <c r="AF402" s="214"/>
      <c r="AG402" s="215"/>
    </row>
    <row r="403" spans="1:34" ht="19.350000000000001" customHeight="1">
      <c r="A403" s="211"/>
      <c r="B403" s="212"/>
      <c r="C403" s="212"/>
      <c r="D403" s="213"/>
      <c r="E403" s="223" t="s">
        <v>188</v>
      </c>
      <c r="F403" s="224"/>
      <c r="G403" s="224"/>
      <c r="H403" s="224"/>
      <c r="I403" s="224"/>
      <c r="J403" s="224"/>
      <c r="K403" s="224"/>
      <c r="L403" s="224"/>
      <c r="M403" s="224"/>
      <c r="N403" s="224"/>
      <c r="O403" s="224"/>
      <c r="P403" s="224"/>
      <c r="Q403" s="224"/>
      <c r="R403" s="224"/>
      <c r="S403" s="224"/>
      <c r="T403" s="224"/>
      <c r="U403" s="224"/>
      <c r="V403" s="224"/>
      <c r="W403" s="224"/>
      <c r="X403" s="224"/>
      <c r="Y403" s="224"/>
      <c r="Z403" s="224"/>
      <c r="AA403" s="225"/>
      <c r="AB403" s="214"/>
      <c r="AC403" s="219"/>
      <c r="AD403" s="215"/>
      <c r="AE403" s="49"/>
      <c r="AF403" s="214"/>
      <c r="AG403" s="215"/>
    </row>
    <row r="404" spans="1:34" ht="15" customHeight="1">
      <c r="A404" s="205" t="s">
        <v>189</v>
      </c>
      <c r="B404" s="206"/>
      <c r="C404" s="206"/>
      <c r="D404" s="207"/>
      <c r="E404" s="223" t="s">
        <v>190</v>
      </c>
      <c r="F404" s="224"/>
      <c r="G404" s="224"/>
      <c r="H404" s="224"/>
      <c r="I404" s="224"/>
      <c r="J404" s="224"/>
      <c r="K404" s="224"/>
      <c r="L404" s="224"/>
      <c r="M404" s="224"/>
      <c r="N404" s="224"/>
      <c r="O404" s="224"/>
      <c r="P404" s="224"/>
      <c r="Q404" s="224"/>
      <c r="R404" s="224"/>
      <c r="S404" s="224"/>
      <c r="T404" s="224"/>
      <c r="U404" s="224"/>
      <c r="V404" s="224"/>
      <c r="W404" s="224"/>
      <c r="X404" s="224"/>
      <c r="Y404" s="224"/>
      <c r="Z404" s="224"/>
      <c r="AA404" s="225"/>
      <c r="AB404" s="214"/>
      <c r="AC404" s="219"/>
      <c r="AD404" s="215"/>
      <c r="AE404" s="49"/>
      <c r="AF404" s="214"/>
      <c r="AG404" s="215"/>
    </row>
    <row r="405" spans="1:34" ht="15" customHeight="1">
      <c r="A405" s="211"/>
      <c r="B405" s="212"/>
      <c r="C405" s="212"/>
      <c r="D405" s="213"/>
      <c r="E405" s="223" t="s">
        <v>185</v>
      </c>
      <c r="F405" s="224"/>
      <c r="G405" s="224"/>
      <c r="H405" s="224"/>
      <c r="I405" s="224"/>
      <c r="J405" s="224"/>
      <c r="K405" s="224"/>
      <c r="L405" s="224"/>
      <c r="M405" s="224"/>
      <c r="N405" s="224"/>
      <c r="O405" s="224"/>
      <c r="P405" s="224"/>
      <c r="Q405" s="224"/>
      <c r="R405" s="224"/>
      <c r="S405" s="224"/>
      <c r="T405" s="224"/>
      <c r="U405" s="224"/>
      <c r="V405" s="224"/>
      <c r="W405" s="224"/>
      <c r="X405" s="224"/>
      <c r="Y405" s="224"/>
      <c r="Z405" s="224"/>
      <c r="AA405" s="225"/>
      <c r="AB405" s="214"/>
      <c r="AC405" s="219"/>
      <c r="AD405" s="215"/>
      <c r="AE405" s="49"/>
      <c r="AF405" s="214"/>
      <c r="AG405" s="215"/>
    </row>
    <row r="406" spans="1:34" ht="21" customHeight="1">
      <c r="A406" s="214" t="s">
        <v>191</v>
      </c>
      <c r="B406" s="219"/>
      <c r="C406" s="219"/>
      <c r="D406" s="215"/>
      <c r="E406" s="331" t="s">
        <v>192</v>
      </c>
      <c r="F406" s="332"/>
      <c r="G406" s="332"/>
      <c r="H406" s="332"/>
      <c r="I406" s="332"/>
      <c r="J406" s="332"/>
      <c r="K406" s="332"/>
      <c r="L406" s="332"/>
      <c r="M406" s="332"/>
      <c r="N406" s="332"/>
      <c r="O406" s="332"/>
      <c r="P406" s="332"/>
      <c r="Q406" s="332"/>
      <c r="R406" s="332"/>
      <c r="S406" s="332"/>
      <c r="T406" s="332"/>
      <c r="U406" s="332"/>
      <c r="V406" s="332"/>
      <c r="W406" s="332"/>
      <c r="X406" s="332"/>
      <c r="Y406" s="332"/>
      <c r="Z406" s="332"/>
      <c r="AA406" s="333"/>
      <c r="AB406" s="214"/>
      <c r="AC406" s="219"/>
      <c r="AD406" s="215"/>
      <c r="AE406" s="49"/>
      <c r="AF406" s="214"/>
      <c r="AG406" s="215"/>
    </row>
    <row r="407" spans="1:34" ht="15" customHeight="1">
      <c r="A407" s="205" t="s">
        <v>193</v>
      </c>
      <c r="B407" s="206"/>
      <c r="C407" s="206"/>
      <c r="D407" s="207"/>
      <c r="E407" s="338" t="s">
        <v>194</v>
      </c>
      <c r="F407" s="339"/>
      <c r="G407" s="339"/>
      <c r="H407" s="339"/>
      <c r="I407" s="339"/>
      <c r="J407" s="339"/>
      <c r="K407" s="339"/>
      <c r="L407" s="339"/>
      <c r="M407" s="339"/>
      <c r="N407" s="339"/>
      <c r="O407" s="339"/>
      <c r="P407" s="339"/>
      <c r="Q407" s="339"/>
      <c r="R407" s="339"/>
      <c r="S407" s="339"/>
      <c r="T407" s="339"/>
      <c r="U407" s="339"/>
      <c r="V407" s="339"/>
      <c r="W407" s="339"/>
      <c r="X407" s="339"/>
      <c r="Y407" s="339"/>
      <c r="Z407" s="339"/>
      <c r="AA407" s="340"/>
      <c r="AB407" s="262"/>
      <c r="AC407" s="263"/>
      <c r="AD407" s="264"/>
      <c r="AE407" s="48"/>
      <c r="AF407" s="262"/>
      <c r="AG407" s="264"/>
    </row>
    <row r="408" spans="1:34" ht="15" customHeight="1">
      <c r="A408" s="211"/>
      <c r="B408" s="212"/>
      <c r="C408" s="212"/>
      <c r="D408" s="213"/>
      <c r="E408" s="341"/>
      <c r="F408" s="342"/>
      <c r="G408" s="342"/>
      <c r="H408" s="342"/>
      <c r="I408" s="342"/>
      <c r="J408" s="342"/>
      <c r="K408" s="342"/>
      <c r="L408" s="342"/>
      <c r="M408" s="342"/>
      <c r="N408" s="342"/>
      <c r="O408" s="342"/>
      <c r="P408" s="342"/>
      <c r="Q408" s="342"/>
      <c r="R408" s="342"/>
      <c r="S408" s="342"/>
      <c r="T408" s="342"/>
      <c r="U408" s="342"/>
      <c r="V408" s="342"/>
      <c r="W408" s="342"/>
      <c r="X408" s="342"/>
      <c r="Y408" s="342"/>
      <c r="Z408" s="342"/>
      <c r="AA408" s="343"/>
      <c r="AB408" s="265"/>
      <c r="AC408" s="266"/>
      <c r="AD408" s="267"/>
      <c r="AE408" s="53"/>
      <c r="AF408" s="268"/>
      <c r="AG408" s="269"/>
    </row>
    <row r="409" spans="1:34" ht="15" customHeight="1">
      <c r="A409" s="90"/>
      <c r="B409" s="90"/>
      <c r="C409" s="90"/>
      <c r="D409" s="90"/>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66"/>
      <c r="AC409" s="66"/>
      <c r="AD409" s="66"/>
      <c r="AE409" s="66"/>
      <c r="AF409" s="66"/>
      <c r="AG409" s="66"/>
    </row>
    <row r="410" spans="1:34" ht="15" customHeight="1">
      <c r="A410" s="90"/>
      <c r="B410" s="90"/>
      <c r="C410" s="90"/>
      <c r="D410" s="90"/>
      <c r="E410" s="91"/>
      <c r="F410" s="91"/>
      <c r="G410" s="91"/>
      <c r="H410" s="91"/>
      <c r="I410" s="91"/>
      <c r="J410" s="91"/>
      <c r="K410" s="91"/>
      <c r="L410" s="91"/>
      <c r="M410" s="91"/>
      <c r="N410" s="91"/>
      <c r="O410" s="91"/>
      <c r="P410" s="91"/>
      <c r="Q410" s="91"/>
      <c r="R410" s="91"/>
      <c r="S410" s="91"/>
      <c r="T410" s="91"/>
      <c r="U410" s="91"/>
      <c r="V410" s="91"/>
      <c r="W410" s="91"/>
      <c r="X410" s="91"/>
      <c r="Y410" s="91"/>
      <c r="Z410" s="91"/>
      <c r="AA410" s="91"/>
      <c r="AB410" s="66"/>
      <c r="AC410" s="66"/>
      <c r="AD410" s="66"/>
      <c r="AE410" s="66"/>
      <c r="AF410" s="66"/>
      <c r="AG410" s="66"/>
    </row>
    <row r="411" spans="1:34" ht="15" customHeight="1">
      <c r="A411" s="90"/>
      <c r="B411" s="90"/>
      <c r="C411" s="90"/>
      <c r="D411" s="90"/>
      <c r="E411" s="91"/>
      <c r="F411" s="91"/>
      <c r="G411" s="91"/>
      <c r="H411" s="91"/>
      <c r="I411" s="91"/>
      <c r="J411" s="91"/>
      <c r="K411" s="91"/>
      <c r="L411" s="91"/>
      <c r="M411" s="91"/>
      <c r="N411" s="91"/>
      <c r="O411" s="91"/>
      <c r="P411" s="91"/>
      <c r="Q411" s="91"/>
      <c r="R411" s="91"/>
      <c r="S411" s="91"/>
      <c r="T411" s="91"/>
      <c r="U411" s="91"/>
      <c r="V411" s="91"/>
      <c r="W411" s="91"/>
      <c r="X411" s="91"/>
      <c r="Y411" s="91"/>
      <c r="Z411" s="91"/>
      <c r="AA411" s="91"/>
      <c r="AB411" s="66"/>
      <c r="AC411" s="66"/>
      <c r="AD411" s="66"/>
      <c r="AE411" s="66"/>
      <c r="AF411" s="66"/>
      <c r="AG411" s="66"/>
    </row>
    <row r="412" spans="1:34" ht="18.75" customHeight="1">
      <c r="T412" s="17"/>
      <c r="U412" s="17"/>
      <c r="V412" s="17"/>
      <c r="W412" s="17"/>
      <c r="X412" s="17"/>
      <c r="Y412" s="17"/>
      <c r="Z412" s="17"/>
      <c r="AA412" s="17"/>
      <c r="AB412" s="17"/>
      <c r="AC412" s="17"/>
      <c r="AD412" s="17"/>
      <c r="AE412" s="17"/>
      <c r="AF412" s="17"/>
      <c r="AG412" s="17"/>
    </row>
    <row r="413" spans="1:34" ht="15" customHeight="1" thickBot="1">
      <c r="A413" s="317" t="s">
        <v>195</v>
      </c>
      <c r="B413" s="317"/>
      <c r="C413" s="317"/>
      <c r="D413" s="317"/>
      <c r="E413" s="317"/>
      <c r="F413" s="317"/>
      <c r="G413" s="317"/>
      <c r="H413" s="317"/>
      <c r="I413" s="317"/>
      <c r="J413" s="317"/>
      <c r="K413" s="317"/>
      <c r="L413" s="317"/>
      <c r="M413" s="317"/>
      <c r="N413" s="317"/>
      <c r="O413" s="317"/>
      <c r="P413" s="317"/>
      <c r="Q413" s="317"/>
      <c r="R413" s="317"/>
      <c r="S413" s="317"/>
      <c r="T413" s="317"/>
      <c r="U413" s="317"/>
      <c r="V413" s="317"/>
      <c r="W413" s="317"/>
      <c r="X413" s="317"/>
      <c r="Y413" s="317"/>
      <c r="Z413" s="317"/>
      <c r="AA413" s="317"/>
      <c r="AB413" s="317"/>
      <c r="AC413" s="317"/>
      <c r="AD413" s="317"/>
      <c r="AE413" s="317"/>
      <c r="AF413" s="317"/>
      <c r="AG413" s="317"/>
      <c r="AH413" s="17"/>
    </row>
    <row r="414" spans="1:34" ht="15" customHeight="1">
      <c r="A414" s="334" t="s">
        <v>155</v>
      </c>
      <c r="B414" s="335"/>
      <c r="C414" s="318" t="s">
        <v>156</v>
      </c>
      <c r="D414" s="319"/>
      <c r="E414" s="319"/>
      <c r="F414" s="319"/>
      <c r="G414" s="319"/>
      <c r="H414" s="319"/>
      <c r="I414" s="319"/>
      <c r="J414" s="319"/>
      <c r="K414" s="319"/>
      <c r="L414" s="319"/>
      <c r="M414" s="319"/>
      <c r="N414" s="319"/>
      <c r="O414" s="319"/>
      <c r="P414" s="319"/>
      <c r="Q414" s="319"/>
      <c r="R414" s="319"/>
      <c r="S414" s="319"/>
      <c r="T414" s="319"/>
      <c r="U414" s="319"/>
      <c r="V414" s="319"/>
      <c r="W414" s="319"/>
      <c r="X414" s="319"/>
      <c r="Y414" s="319"/>
      <c r="Z414" s="319"/>
      <c r="AA414" s="320"/>
      <c r="AB414" s="321" t="s">
        <v>157</v>
      </c>
      <c r="AC414" s="321"/>
      <c r="AD414" s="321"/>
      <c r="AE414" s="76"/>
      <c r="AF414" s="321" t="s">
        <v>158</v>
      </c>
      <c r="AG414" s="322"/>
      <c r="AH414" s="17"/>
    </row>
    <row r="415" spans="1:34" ht="138.94999999999999" customHeight="1">
      <c r="A415" s="336" t="s">
        <v>177</v>
      </c>
      <c r="B415" s="337"/>
      <c r="C415" s="323" t="s">
        <v>196</v>
      </c>
      <c r="D415" s="324"/>
      <c r="E415" s="324"/>
      <c r="F415" s="324"/>
      <c r="G415" s="324"/>
      <c r="H415" s="324"/>
      <c r="I415" s="324"/>
      <c r="J415" s="324"/>
      <c r="K415" s="324"/>
      <c r="L415" s="324"/>
      <c r="M415" s="324"/>
      <c r="N415" s="324"/>
      <c r="O415" s="324"/>
      <c r="P415" s="324"/>
      <c r="Q415" s="324"/>
      <c r="R415" s="324"/>
      <c r="S415" s="325"/>
      <c r="T415" s="325"/>
      <c r="U415" s="325"/>
      <c r="V415" s="325"/>
      <c r="W415" s="325"/>
      <c r="X415" s="325"/>
      <c r="Y415" s="325"/>
      <c r="Z415" s="325"/>
      <c r="AA415" s="326"/>
      <c r="AB415" s="327"/>
      <c r="AC415" s="328"/>
      <c r="AD415" s="328"/>
      <c r="AE415" s="77"/>
      <c r="AF415" s="329"/>
      <c r="AG415" s="330"/>
      <c r="AH415" s="17"/>
    </row>
    <row r="416" spans="1:34" ht="45.6" customHeight="1">
      <c r="K416" s="31"/>
      <c r="L416" s="31"/>
      <c r="S416" s="315" t="str">
        <f>$G$25&amp;IF($G$27&lt;&gt;""," "&amp;$G$27,"")&amp;" "&amp;$G$23</f>
        <v xml:space="preserve"> </v>
      </c>
      <c r="T416" s="315"/>
      <c r="U416" s="315"/>
      <c r="V416" s="315"/>
      <c r="W416" s="315"/>
      <c r="X416" s="315"/>
      <c r="Y416" s="315"/>
      <c r="Z416" s="315"/>
      <c r="AA416" s="315"/>
      <c r="AB416" s="315"/>
      <c r="AC416" s="315"/>
      <c r="AD416" s="315"/>
      <c r="AE416" s="315"/>
      <c r="AF416" s="315"/>
      <c r="AG416" s="315"/>
      <c r="AH416" s="17"/>
    </row>
    <row r="417" spans="11:34" ht="15" customHeight="1">
      <c r="K417" s="31"/>
      <c r="L417" s="31"/>
      <c r="M417" s="19" t="s">
        <v>150</v>
      </c>
      <c r="N417" s="19"/>
      <c r="O417" s="19"/>
      <c r="P417" s="19"/>
      <c r="Q417" s="19"/>
      <c r="R417" s="19"/>
      <c r="S417" s="316"/>
      <c r="T417" s="316"/>
      <c r="U417" s="316"/>
      <c r="V417" s="316"/>
      <c r="W417" s="316"/>
      <c r="X417" s="316"/>
      <c r="Y417" s="316"/>
      <c r="Z417" s="316"/>
      <c r="AA417" s="316"/>
      <c r="AB417" s="316"/>
      <c r="AC417" s="316"/>
      <c r="AD417" s="316"/>
      <c r="AE417" s="316"/>
      <c r="AF417" s="316"/>
      <c r="AG417" s="316"/>
      <c r="AH417" s="17"/>
    </row>
    <row r="418" spans="11:34" ht="15" customHeight="1">
      <c r="AH418" s="17"/>
    </row>
  </sheetData>
  <sheetProtection algorithmName="SHA-512" hashValue="U6YEtNPupcsqkuzbXKkiZmPKC3Vvga1fqbnuxSw2USuzYx2h0D7pmgaZupT6OmRFduTfzo32RCjo3YYCW877Ug==" saltValue="/5oewAhHA9zYsHM8ksP+Zg==" spinCount="100000" sheet="1" objects="1" scenarios="1"/>
  <mergeCells count="620">
    <mergeCell ref="B91:Q91"/>
    <mergeCell ref="R91:U91"/>
    <mergeCell ref="V91:AF91"/>
    <mergeCell ref="B87:E90"/>
    <mergeCell ref="F87:N88"/>
    <mergeCell ref="O87:Q90"/>
    <mergeCell ref="V87:W88"/>
    <mergeCell ref="X87:X88"/>
    <mergeCell ref="Y87:Y88"/>
    <mergeCell ref="Z87:AA88"/>
    <mergeCell ref="AB87:AF90"/>
    <mergeCell ref="F89:N90"/>
    <mergeCell ref="V89:W90"/>
    <mergeCell ref="X89:X90"/>
    <mergeCell ref="Y89:Y90"/>
    <mergeCell ref="Z89:AA90"/>
    <mergeCell ref="R87:S90"/>
    <mergeCell ref="T87:U90"/>
    <mergeCell ref="B83:E86"/>
    <mergeCell ref="F83:N84"/>
    <mergeCell ref="O83:Q86"/>
    <mergeCell ref="V83:W84"/>
    <mergeCell ref="X83:X84"/>
    <mergeCell ref="Y83:Y84"/>
    <mergeCell ref="Z83:AA84"/>
    <mergeCell ref="AB83:AF86"/>
    <mergeCell ref="F85:N86"/>
    <mergeCell ref="V85:W86"/>
    <mergeCell ref="X85:X86"/>
    <mergeCell ref="Y85:Y86"/>
    <mergeCell ref="Z85:AA86"/>
    <mergeCell ref="R83:S86"/>
    <mergeCell ref="T83:U86"/>
    <mergeCell ref="Z77:AA78"/>
    <mergeCell ref="B79:E82"/>
    <mergeCell ref="F79:N80"/>
    <mergeCell ref="O79:Q82"/>
    <mergeCell ref="V79:W80"/>
    <mergeCell ref="X79:X80"/>
    <mergeCell ref="Y79:Y80"/>
    <mergeCell ref="Z79:AA80"/>
    <mergeCell ref="AB79:AF82"/>
    <mergeCell ref="F81:N82"/>
    <mergeCell ref="V81:W82"/>
    <mergeCell ref="X81:X82"/>
    <mergeCell ref="Y81:Y82"/>
    <mergeCell ref="Z81:AA82"/>
    <mergeCell ref="R79:S82"/>
    <mergeCell ref="T79:U82"/>
    <mergeCell ref="B67:E70"/>
    <mergeCell ref="F67:N68"/>
    <mergeCell ref="R67:S70"/>
    <mergeCell ref="T67:U70"/>
    <mergeCell ref="X67:X68"/>
    <mergeCell ref="Y67:Y68"/>
    <mergeCell ref="Z67:AA68"/>
    <mergeCell ref="AB67:AF70"/>
    <mergeCell ref="F69:N70"/>
    <mergeCell ref="X69:X70"/>
    <mergeCell ref="Y69:Y70"/>
    <mergeCell ref="Z69:AA70"/>
    <mergeCell ref="AD246:AF249"/>
    <mergeCell ref="W198:AG207"/>
    <mergeCell ref="W196:AG197"/>
    <mergeCell ref="P170:AG170"/>
    <mergeCell ref="P169:AG169"/>
    <mergeCell ref="P168:AG168"/>
    <mergeCell ref="P167:AG167"/>
    <mergeCell ref="P166:AG166"/>
    <mergeCell ref="A54:AE60"/>
    <mergeCell ref="B61:E62"/>
    <mergeCell ref="F61:N61"/>
    <mergeCell ref="R61:U62"/>
    <mergeCell ref="V61:AA62"/>
    <mergeCell ref="AB61:AF62"/>
    <mergeCell ref="F62:N62"/>
    <mergeCell ref="B63:E66"/>
    <mergeCell ref="F63:N64"/>
    <mergeCell ref="R63:S66"/>
    <mergeCell ref="T63:U66"/>
    <mergeCell ref="X63:X64"/>
    <mergeCell ref="Y63:Y64"/>
    <mergeCell ref="Z63:AA64"/>
    <mergeCell ref="AB63:AF66"/>
    <mergeCell ref="F65:N66"/>
    <mergeCell ref="J19:K20"/>
    <mergeCell ref="L19:M20"/>
    <mergeCell ref="N19:O20"/>
    <mergeCell ref="P19:Q20"/>
    <mergeCell ref="B23:F24"/>
    <mergeCell ref="G23:AG24"/>
    <mergeCell ref="A1:AG2"/>
    <mergeCell ref="M3:V3"/>
    <mergeCell ref="B5:AG11"/>
    <mergeCell ref="A12:AG12"/>
    <mergeCell ref="B15:X16"/>
    <mergeCell ref="B19:C20"/>
    <mergeCell ref="D19:E20"/>
    <mergeCell ref="F19:G20"/>
    <mergeCell ref="H19:I20"/>
    <mergeCell ref="AA14:AF21"/>
    <mergeCell ref="AD29:AD30"/>
    <mergeCell ref="B31:F32"/>
    <mergeCell ref="G31:Q32"/>
    <mergeCell ref="R31:V32"/>
    <mergeCell ref="W31:AG32"/>
    <mergeCell ref="B25:F26"/>
    <mergeCell ref="G25:AG26"/>
    <mergeCell ref="B27:F28"/>
    <mergeCell ref="G27:AG28"/>
    <mergeCell ref="B29:F30"/>
    <mergeCell ref="G29:Q30"/>
    <mergeCell ref="R29:V30"/>
    <mergeCell ref="W29:Y30"/>
    <mergeCell ref="Z29:Z30"/>
    <mergeCell ref="AA29:AC30"/>
    <mergeCell ref="AE29:AG30"/>
    <mergeCell ref="B37:F38"/>
    <mergeCell ref="G37:Q38"/>
    <mergeCell ref="R37:V38"/>
    <mergeCell ref="W37:AG38"/>
    <mergeCell ref="B39:F40"/>
    <mergeCell ref="G39:V40"/>
    <mergeCell ref="W39:Z40"/>
    <mergeCell ref="AA39:AG40"/>
    <mergeCell ref="B33:F34"/>
    <mergeCell ref="G33:AG34"/>
    <mergeCell ref="B35:F36"/>
    <mergeCell ref="G35:Q36"/>
    <mergeCell ref="R35:V36"/>
    <mergeCell ref="W35:AG36"/>
    <mergeCell ref="B43:E44"/>
    <mergeCell ref="F43:V44"/>
    <mergeCell ref="W43:AA44"/>
    <mergeCell ref="AB43:AG44"/>
    <mergeCell ref="B45:E46"/>
    <mergeCell ref="F45:L46"/>
    <mergeCell ref="M45:O46"/>
    <mergeCell ref="P45:V46"/>
    <mergeCell ref="W45:Y46"/>
    <mergeCell ref="Z45:AG46"/>
    <mergeCell ref="A52:AG52"/>
    <mergeCell ref="O61:Q62"/>
    <mergeCell ref="B47:E48"/>
    <mergeCell ref="F47:V48"/>
    <mergeCell ref="W47:AA48"/>
    <mergeCell ref="AB47:AG48"/>
    <mergeCell ref="B49:E50"/>
    <mergeCell ref="F49:L50"/>
    <mergeCell ref="M49:O50"/>
    <mergeCell ref="P49:V50"/>
    <mergeCell ref="W49:Y50"/>
    <mergeCell ref="Z49:AG50"/>
    <mergeCell ref="V63:W64"/>
    <mergeCell ref="V65:W66"/>
    <mergeCell ref="O63:Q66"/>
    <mergeCell ref="X65:X66"/>
    <mergeCell ref="Y65:Y66"/>
    <mergeCell ref="Z65:AA66"/>
    <mergeCell ref="V67:W68"/>
    <mergeCell ref="V69:W70"/>
    <mergeCell ref="O67:Q70"/>
    <mergeCell ref="Z71:AA72"/>
    <mergeCell ref="AB71:AF74"/>
    <mergeCell ref="F73:N74"/>
    <mergeCell ref="X73:X74"/>
    <mergeCell ref="Y73:Y74"/>
    <mergeCell ref="Z73:AA74"/>
    <mergeCell ref="B93:AG93"/>
    <mergeCell ref="B94:E96"/>
    <mergeCell ref="F94:AG96"/>
    <mergeCell ref="V71:W72"/>
    <mergeCell ref="V73:W74"/>
    <mergeCell ref="O71:Q74"/>
    <mergeCell ref="B71:E74"/>
    <mergeCell ref="F71:N72"/>
    <mergeCell ref="R71:S74"/>
    <mergeCell ref="T71:U74"/>
    <mergeCell ref="X71:X72"/>
    <mergeCell ref="Y71:Y72"/>
    <mergeCell ref="B75:E78"/>
    <mergeCell ref="F75:N76"/>
    <mergeCell ref="R75:S78"/>
    <mergeCell ref="T75:U78"/>
    <mergeCell ref="X75:X76"/>
    <mergeCell ref="Y75:Y76"/>
    <mergeCell ref="B99:E111"/>
    <mergeCell ref="F99:K100"/>
    <mergeCell ref="L99:O100"/>
    <mergeCell ref="Q99:AG117"/>
    <mergeCell ref="F101:K102"/>
    <mergeCell ref="V75:W76"/>
    <mergeCell ref="V77:W78"/>
    <mergeCell ref="O75:Q78"/>
    <mergeCell ref="B112:H113"/>
    <mergeCell ref="I112:O113"/>
    <mergeCell ref="B114:H115"/>
    <mergeCell ref="I114:O115"/>
    <mergeCell ref="B116:K117"/>
    <mergeCell ref="L116:O117"/>
    <mergeCell ref="L101:O102"/>
    <mergeCell ref="F103:K104"/>
    <mergeCell ref="L103:O104"/>
    <mergeCell ref="F105:K106"/>
    <mergeCell ref="L105:O106"/>
    <mergeCell ref="Z75:AA76"/>
    <mergeCell ref="AB75:AF78"/>
    <mergeCell ref="F77:N78"/>
    <mergeCell ref="X77:X78"/>
    <mergeCell ref="Y77:Y78"/>
    <mergeCell ref="AF122:AG123"/>
    <mergeCell ref="B126:D127"/>
    <mergeCell ref="E126:J127"/>
    <mergeCell ref="K126:AG127"/>
    <mergeCell ref="B130:D135"/>
    <mergeCell ref="E130:J131"/>
    <mergeCell ref="K130:AG131"/>
    <mergeCell ref="E132:J133"/>
    <mergeCell ref="K132:P133"/>
    <mergeCell ref="B120:D123"/>
    <mergeCell ref="E120:J121"/>
    <mergeCell ref="K120:AG121"/>
    <mergeCell ref="E122:J123"/>
    <mergeCell ref="K122:P123"/>
    <mergeCell ref="Q122:R123"/>
    <mergeCell ref="S122:S123"/>
    <mergeCell ref="T122:V123"/>
    <mergeCell ref="W122:AA123"/>
    <mergeCell ref="AB122:AC123"/>
    <mergeCell ref="Q132:V133"/>
    <mergeCell ref="W132:AG133"/>
    <mergeCell ref="E134:J135"/>
    <mergeCell ref="K134:P135"/>
    <mergeCell ref="B129:AD129"/>
    <mergeCell ref="B155:H156"/>
    <mergeCell ref="I155:AG156"/>
    <mergeCell ref="B157:H158"/>
    <mergeCell ref="I157:AG158"/>
    <mergeCell ref="K140:P141"/>
    <mergeCell ref="Q140:R141"/>
    <mergeCell ref="S140:S141"/>
    <mergeCell ref="T140:V141"/>
    <mergeCell ref="W140:AA141"/>
    <mergeCell ref="AB140:AC141"/>
    <mergeCell ref="AF146:AG147"/>
    <mergeCell ref="K146:P147"/>
    <mergeCell ref="Q146:R147"/>
    <mergeCell ref="S146:S147"/>
    <mergeCell ref="T146:V147"/>
    <mergeCell ref="W146:AA147"/>
    <mergeCell ref="AB146:AC147"/>
    <mergeCell ref="AF140:AG141"/>
    <mergeCell ref="AD146:AE147"/>
    <mergeCell ref="B159:H160"/>
    <mergeCell ref="I159:AG160"/>
    <mergeCell ref="AF134:AG135"/>
    <mergeCell ref="A150:AG150"/>
    <mergeCell ref="B153:H154"/>
    <mergeCell ref="I153:S154"/>
    <mergeCell ref="T153:X154"/>
    <mergeCell ref="Y153:AG154"/>
    <mergeCell ref="B136:D141"/>
    <mergeCell ref="E136:J137"/>
    <mergeCell ref="K136:AG137"/>
    <mergeCell ref="E138:J139"/>
    <mergeCell ref="B142:D147"/>
    <mergeCell ref="E142:J143"/>
    <mergeCell ref="K142:AG143"/>
    <mergeCell ref="E144:J145"/>
    <mergeCell ref="K144:P145"/>
    <mergeCell ref="Q144:V145"/>
    <mergeCell ref="W144:AG145"/>
    <mergeCell ref="E146:J147"/>
    <mergeCell ref="K138:P139"/>
    <mergeCell ref="Q138:V139"/>
    <mergeCell ref="W138:AG139"/>
    <mergeCell ref="E140:J141"/>
    <mergeCell ref="B163:E164"/>
    <mergeCell ref="F163:L164"/>
    <mergeCell ref="M163:O164"/>
    <mergeCell ref="P163:V164"/>
    <mergeCell ref="W163:Y164"/>
    <mergeCell ref="Z163:AG164"/>
    <mergeCell ref="R161:X162"/>
    <mergeCell ref="Y161:Z162"/>
    <mergeCell ref="AA161:AA162"/>
    <mergeCell ref="AB161:AC162"/>
    <mergeCell ref="AD161:AD162"/>
    <mergeCell ref="B161:H162"/>
    <mergeCell ref="I161:J162"/>
    <mergeCell ref="K161:K162"/>
    <mergeCell ref="L161:M162"/>
    <mergeCell ref="N161:N162"/>
    <mergeCell ref="O161:Q162"/>
    <mergeCell ref="AE161:AG162"/>
    <mergeCell ref="B168:H170"/>
    <mergeCell ref="I168:O168"/>
    <mergeCell ref="I169:O169"/>
    <mergeCell ref="I170:O170"/>
    <mergeCell ref="B166:H166"/>
    <mergeCell ref="I166:O166"/>
    <mergeCell ref="B167:H167"/>
    <mergeCell ref="I167:O167"/>
    <mergeCell ref="I177:O177"/>
    <mergeCell ref="P177:AG177"/>
    <mergeCell ref="I178:O178"/>
    <mergeCell ref="P178:AG178"/>
    <mergeCell ref="B171:H172"/>
    <mergeCell ref="I171:O172"/>
    <mergeCell ref="P171:AG172"/>
    <mergeCell ref="B173:H178"/>
    <mergeCell ref="I173:O173"/>
    <mergeCell ref="P173:AG173"/>
    <mergeCell ref="I174:O174"/>
    <mergeCell ref="P174:AG174"/>
    <mergeCell ref="I175:O176"/>
    <mergeCell ref="P175:AG176"/>
    <mergeCell ref="B181:AG181"/>
    <mergeCell ref="B196:G197"/>
    <mergeCell ref="H196:P197"/>
    <mergeCell ref="Q196:V197"/>
    <mergeCell ref="B194:AG195"/>
    <mergeCell ref="D182:AG183"/>
    <mergeCell ref="D190:AG191"/>
    <mergeCell ref="D188:AG189"/>
    <mergeCell ref="D184:AG185"/>
    <mergeCell ref="D186:AG187"/>
    <mergeCell ref="A224:AG224"/>
    <mergeCell ref="B226:AG227"/>
    <mergeCell ref="B228:I229"/>
    <mergeCell ref="J228:O229"/>
    <mergeCell ref="P228:T229"/>
    <mergeCell ref="U228:W229"/>
    <mergeCell ref="X228:AC229"/>
    <mergeCell ref="AD228:AF229"/>
    <mergeCell ref="AG228:AG229"/>
    <mergeCell ref="B198:G199"/>
    <mergeCell ref="H198:V199"/>
    <mergeCell ref="B200:G201"/>
    <mergeCell ref="H200:V201"/>
    <mergeCell ref="B202:G203"/>
    <mergeCell ref="H202:V203"/>
    <mergeCell ref="B204:G205"/>
    <mergeCell ref="H204:V205"/>
    <mergeCell ref="B206:G207"/>
    <mergeCell ref="H206:V207"/>
    <mergeCell ref="B234:I237"/>
    <mergeCell ref="J234:O237"/>
    <mergeCell ref="P234:T237"/>
    <mergeCell ref="U234:W235"/>
    <mergeCell ref="X234:Y235"/>
    <mergeCell ref="Z234:Z235"/>
    <mergeCell ref="X232:Y233"/>
    <mergeCell ref="Z232:Z233"/>
    <mergeCell ref="AA232:AA233"/>
    <mergeCell ref="J230:O233"/>
    <mergeCell ref="P230:T233"/>
    <mergeCell ref="U230:W231"/>
    <mergeCell ref="X230:Y231"/>
    <mergeCell ref="Z230:Z231"/>
    <mergeCell ref="AA230:AA231"/>
    <mergeCell ref="AB230:AC231"/>
    <mergeCell ref="AD230:AF233"/>
    <mergeCell ref="AG234:AG237"/>
    <mergeCell ref="U236:W237"/>
    <mergeCell ref="X236:Y237"/>
    <mergeCell ref="Z236:Z237"/>
    <mergeCell ref="AA236:AA237"/>
    <mergeCell ref="AB236:AC237"/>
    <mergeCell ref="AB232:AC233"/>
    <mergeCell ref="AA242:AA243"/>
    <mergeCell ref="AB242:AC243"/>
    <mergeCell ref="AD242:AF245"/>
    <mergeCell ref="AG230:AG233"/>
    <mergeCell ref="U232:W233"/>
    <mergeCell ref="B238:I241"/>
    <mergeCell ref="J238:O241"/>
    <mergeCell ref="P238:T241"/>
    <mergeCell ref="U238:W239"/>
    <mergeCell ref="X238:Y239"/>
    <mergeCell ref="Z238:Z239"/>
    <mergeCell ref="AA234:AA235"/>
    <mergeCell ref="AB234:AC235"/>
    <mergeCell ref="AD234:AF237"/>
    <mergeCell ref="AA238:AA239"/>
    <mergeCell ref="AB238:AC239"/>
    <mergeCell ref="AD238:AF241"/>
    <mergeCell ref="AG238:AG241"/>
    <mergeCell ref="U240:W241"/>
    <mergeCell ref="X240:Y241"/>
    <mergeCell ref="Z240:Z241"/>
    <mergeCell ref="AA240:AA241"/>
    <mergeCell ref="AB240:AC241"/>
    <mergeCell ref="B230:I233"/>
    <mergeCell ref="AG246:AG249"/>
    <mergeCell ref="U248:W249"/>
    <mergeCell ref="X248:Y249"/>
    <mergeCell ref="Z248:Z249"/>
    <mergeCell ref="AA248:AA249"/>
    <mergeCell ref="AB248:AC249"/>
    <mergeCell ref="B242:I245"/>
    <mergeCell ref="J242:O245"/>
    <mergeCell ref="P242:T245"/>
    <mergeCell ref="U242:W243"/>
    <mergeCell ref="X242:Y243"/>
    <mergeCell ref="Z242:Z243"/>
    <mergeCell ref="B246:I249"/>
    <mergeCell ref="J246:O249"/>
    <mergeCell ref="P246:T249"/>
    <mergeCell ref="U246:W247"/>
    <mergeCell ref="X246:Y247"/>
    <mergeCell ref="Z246:Z247"/>
    <mergeCell ref="AG242:AG245"/>
    <mergeCell ref="U244:W245"/>
    <mergeCell ref="X244:Y245"/>
    <mergeCell ref="Z244:Z245"/>
    <mergeCell ref="AA244:AA245"/>
    <mergeCell ref="AB244:AC245"/>
    <mergeCell ref="B250:I253"/>
    <mergeCell ref="J250:O253"/>
    <mergeCell ref="P250:T253"/>
    <mergeCell ref="U250:W251"/>
    <mergeCell ref="X250:Y251"/>
    <mergeCell ref="Z250:Z251"/>
    <mergeCell ref="AA246:AA247"/>
    <mergeCell ref="AB246:AC247"/>
    <mergeCell ref="AA250:AA251"/>
    <mergeCell ref="AB250:AC251"/>
    <mergeCell ref="AG250:AG253"/>
    <mergeCell ref="U252:W253"/>
    <mergeCell ref="X252:Y253"/>
    <mergeCell ref="Z252:Z253"/>
    <mergeCell ref="AA252:AA253"/>
    <mergeCell ref="AB252:AC253"/>
    <mergeCell ref="AG254:AG257"/>
    <mergeCell ref="U256:W257"/>
    <mergeCell ref="X256:Y257"/>
    <mergeCell ref="Z256:Z257"/>
    <mergeCell ref="AA256:AA257"/>
    <mergeCell ref="AB256:AC257"/>
    <mergeCell ref="Z254:Z255"/>
    <mergeCell ref="AD254:AF257"/>
    <mergeCell ref="AD250:AF253"/>
    <mergeCell ref="B254:I257"/>
    <mergeCell ref="J254:O257"/>
    <mergeCell ref="P254:T257"/>
    <mergeCell ref="U254:W255"/>
    <mergeCell ref="X254:Y255"/>
    <mergeCell ref="AA254:AA255"/>
    <mergeCell ref="AB254:AC255"/>
    <mergeCell ref="C258:X259"/>
    <mergeCell ref="M361:AG362"/>
    <mergeCell ref="N266:O266"/>
    <mergeCell ref="P266:R266"/>
    <mergeCell ref="S266:T266"/>
    <mergeCell ref="U266:W266"/>
    <mergeCell ref="N267:O267"/>
    <mergeCell ref="P267:R267"/>
    <mergeCell ref="S267:T267"/>
    <mergeCell ref="U267:W267"/>
    <mergeCell ref="B323:AG336"/>
    <mergeCell ref="B338:AG341"/>
    <mergeCell ref="B337:AG337"/>
    <mergeCell ref="A364:AG364"/>
    <mergeCell ref="A270:AG270"/>
    <mergeCell ref="B272:AG273"/>
    <mergeCell ref="A366:AG366"/>
    <mergeCell ref="B274:AG322"/>
    <mergeCell ref="B350:AG356"/>
    <mergeCell ref="S358:AG358"/>
    <mergeCell ref="Q360:AG360"/>
    <mergeCell ref="B342:AG349"/>
    <mergeCell ref="AB386:AD387"/>
    <mergeCell ref="E372:AA372"/>
    <mergeCell ref="AB372:AD372"/>
    <mergeCell ref="AF372:AG372"/>
    <mergeCell ref="A367:D367"/>
    <mergeCell ref="E367:AA367"/>
    <mergeCell ref="AB367:AD367"/>
    <mergeCell ref="AF367:AG367"/>
    <mergeCell ref="A368:D371"/>
    <mergeCell ref="E368:AA369"/>
    <mergeCell ref="AB368:AD369"/>
    <mergeCell ref="AF368:AG369"/>
    <mergeCell ref="E370:AA370"/>
    <mergeCell ref="AB370:AD370"/>
    <mergeCell ref="AF370:AG370"/>
    <mergeCell ref="E371:AA371"/>
    <mergeCell ref="AB371:AD371"/>
    <mergeCell ref="AF371:AG371"/>
    <mergeCell ref="A372:D373"/>
    <mergeCell ref="E377:AA377"/>
    <mergeCell ref="AB377:AD377"/>
    <mergeCell ref="AF377:AG377"/>
    <mergeCell ref="E373:AA373"/>
    <mergeCell ref="AB373:AD373"/>
    <mergeCell ref="AF373:AG373"/>
    <mergeCell ref="E374:AA374"/>
    <mergeCell ref="AB374:AD374"/>
    <mergeCell ref="AF374:AG374"/>
    <mergeCell ref="E375:AA375"/>
    <mergeCell ref="AB375:AD375"/>
    <mergeCell ref="AF375:AG375"/>
    <mergeCell ref="E376:AA376"/>
    <mergeCell ref="AB376:AD376"/>
    <mergeCell ref="A378:D378"/>
    <mergeCell ref="E378:AA378"/>
    <mergeCell ref="AB378:AD378"/>
    <mergeCell ref="AF378:AG378"/>
    <mergeCell ref="A379:D380"/>
    <mergeCell ref="E379:AA379"/>
    <mergeCell ref="AB379:AD379"/>
    <mergeCell ref="AF379:AG379"/>
    <mergeCell ref="E384:AA385"/>
    <mergeCell ref="AB384:AD385"/>
    <mergeCell ref="AF384:AG385"/>
    <mergeCell ref="A384:D389"/>
    <mergeCell ref="E380:AA380"/>
    <mergeCell ref="AB380:AD380"/>
    <mergeCell ref="AF380:AG380"/>
    <mergeCell ref="A381:D383"/>
    <mergeCell ref="E381:AA383"/>
    <mergeCell ref="AB381:AD383"/>
    <mergeCell ref="AF381:AG383"/>
    <mergeCell ref="E389:AA389"/>
    <mergeCell ref="AB389:AD389"/>
    <mergeCell ref="AF389:AG389"/>
    <mergeCell ref="E386:AA387"/>
    <mergeCell ref="E388:AA388"/>
    <mergeCell ref="AB395:AD395"/>
    <mergeCell ref="AB396:AD398"/>
    <mergeCell ref="E399:AA399"/>
    <mergeCell ref="AF395:AG395"/>
    <mergeCell ref="A396:D400"/>
    <mergeCell ref="E396:AA398"/>
    <mergeCell ref="AF396:AG398"/>
    <mergeCell ref="E394:AA394"/>
    <mergeCell ref="AB394:AD394"/>
    <mergeCell ref="S416:AG417"/>
    <mergeCell ref="E404:AA404"/>
    <mergeCell ref="AB404:AD404"/>
    <mergeCell ref="AF404:AG404"/>
    <mergeCell ref="E405:AA405"/>
    <mergeCell ref="AB405:AD405"/>
    <mergeCell ref="A413:AG413"/>
    <mergeCell ref="C414:AA414"/>
    <mergeCell ref="AB414:AD414"/>
    <mergeCell ref="AF414:AG414"/>
    <mergeCell ref="C415:AA415"/>
    <mergeCell ref="AB415:AD415"/>
    <mergeCell ref="AF415:AG415"/>
    <mergeCell ref="AF405:AG405"/>
    <mergeCell ref="A406:D406"/>
    <mergeCell ref="E406:AA406"/>
    <mergeCell ref="AB406:AD406"/>
    <mergeCell ref="A414:B414"/>
    <mergeCell ref="A415:B415"/>
    <mergeCell ref="AF406:AG406"/>
    <mergeCell ref="A407:D408"/>
    <mergeCell ref="A404:D405"/>
    <mergeCell ref="E407:AA408"/>
    <mergeCell ref="B220:G221"/>
    <mergeCell ref="H220:V221"/>
    <mergeCell ref="W216:AG221"/>
    <mergeCell ref="AF394:AG394"/>
    <mergeCell ref="A395:D395"/>
    <mergeCell ref="B212:AG213"/>
    <mergeCell ref="B214:G215"/>
    <mergeCell ref="H214:P215"/>
    <mergeCell ref="Q214:V215"/>
    <mergeCell ref="W214:AG215"/>
    <mergeCell ref="B216:G217"/>
    <mergeCell ref="H216:V217"/>
    <mergeCell ref="B218:G219"/>
    <mergeCell ref="H218:V219"/>
    <mergeCell ref="A393:D393"/>
    <mergeCell ref="E393:AA393"/>
    <mergeCell ref="AB393:AD393"/>
    <mergeCell ref="AF393:AG393"/>
    <mergeCell ref="A374:D377"/>
    <mergeCell ref="AB388:AD388"/>
    <mergeCell ref="AF390:AG390"/>
    <mergeCell ref="A392:AG392"/>
    <mergeCell ref="A394:D394"/>
    <mergeCell ref="E395:AA395"/>
    <mergeCell ref="E401:AA401"/>
    <mergeCell ref="AB400:AD400"/>
    <mergeCell ref="AF400:AG400"/>
    <mergeCell ref="AB402:AD402"/>
    <mergeCell ref="AB407:AD408"/>
    <mergeCell ref="AF407:AG408"/>
    <mergeCell ref="AF402:AG402"/>
    <mergeCell ref="AB403:AD403"/>
    <mergeCell ref="AF403:AG403"/>
    <mergeCell ref="AB401:AD401"/>
    <mergeCell ref="AF401:AG401"/>
    <mergeCell ref="A401:D403"/>
    <mergeCell ref="AF399:AG399"/>
    <mergeCell ref="E390:AA390"/>
    <mergeCell ref="A390:D390"/>
    <mergeCell ref="AB399:AD399"/>
    <mergeCell ref="AB390:AD390"/>
    <mergeCell ref="E400:AA400"/>
    <mergeCell ref="F107:K109"/>
    <mergeCell ref="F110:K110"/>
    <mergeCell ref="L107:M109"/>
    <mergeCell ref="L110:M110"/>
    <mergeCell ref="N107:O110"/>
    <mergeCell ref="F111:K111"/>
    <mergeCell ref="L111:O111"/>
    <mergeCell ref="AD134:AE135"/>
    <mergeCell ref="AD140:AE141"/>
    <mergeCell ref="Q134:R135"/>
    <mergeCell ref="S134:S135"/>
    <mergeCell ref="T134:V135"/>
    <mergeCell ref="W134:AA135"/>
    <mergeCell ref="AB134:AC135"/>
    <mergeCell ref="AD122:AD123"/>
    <mergeCell ref="E403:AA403"/>
    <mergeCell ref="E402:AA402"/>
  </mergeCells>
  <phoneticPr fontId="1"/>
  <conditionalFormatting sqref="G23">
    <cfRule type="expression" dxfId="383" priority="848">
      <formula>G23=""</formula>
    </cfRule>
  </conditionalFormatting>
  <conditionalFormatting sqref="G25">
    <cfRule type="expression" dxfId="382" priority="847">
      <formula>G25=""</formula>
    </cfRule>
  </conditionalFormatting>
  <conditionalFormatting sqref="W29:Y30">
    <cfRule type="expression" dxfId="381" priority="846">
      <formula>$W$29=""</formula>
    </cfRule>
  </conditionalFormatting>
  <conditionalFormatting sqref="AA29:AC30">
    <cfRule type="expression" dxfId="380" priority="845">
      <formula>$AA$29=""</formula>
    </cfRule>
  </conditionalFormatting>
  <conditionalFormatting sqref="G35">
    <cfRule type="expression" dxfId="379" priority="842">
      <formula>G35=""</formula>
    </cfRule>
  </conditionalFormatting>
  <conditionalFormatting sqref="G37">
    <cfRule type="expression" dxfId="378" priority="843">
      <formula>G37=""</formula>
    </cfRule>
  </conditionalFormatting>
  <conditionalFormatting sqref="G33">
    <cfRule type="expression" dxfId="377" priority="841">
      <formula>G33=""</formula>
    </cfRule>
  </conditionalFormatting>
  <conditionalFormatting sqref="I155 I157">
    <cfRule type="expression" dxfId="376" priority="840">
      <formula>I155=""</formula>
    </cfRule>
  </conditionalFormatting>
  <conditionalFormatting sqref="I159">
    <cfRule type="expression" dxfId="375" priority="839">
      <formula>I159=""</formula>
    </cfRule>
  </conditionalFormatting>
  <conditionalFormatting sqref="I161:J162">
    <cfRule type="expression" dxfId="374" priority="838">
      <formula>I161=""</formula>
    </cfRule>
  </conditionalFormatting>
  <conditionalFormatting sqref="L161:M162">
    <cfRule type="expression" dxfId="373" priority="837">
      <formula>L161=""</formula>
    </cfRule>
  </conditionalFormatting>
  <conditionalFormatting sqref="O161:Q162">
    <cfRule type="expression" dxfId="372" priority="836">
      <formula>O161=""</formula>
    </cfRule>
  </conditionalFormatting>
  <conditionalFormatting sqref="Y161:Z162">
    <cfRule type="expression" dxfId="371" priority="835">
      <formula>Y161=""</formula>
    </cfRule>
  </conditionalFormatting>
  <conditionalFormatting sqref="AB161:AC162">
    <cfRule type="expression" dxfId="370" priority="834">
      <formula>AB161=""</formula>
    </cfRule>
  </conditionalFormatting>
  <conditionalFormatting sqref="F163:L164">
    <cfRule type="expression" dxfId="369" priority="544" stopIfTrue="1">
      <formula>$I$153="Self-employed"</formula>
    </cfRule>
    <cfRule type="expression" dxfId="368" priority="549" stopIfTrue="1">
      <formula>$I$153="Fresh Graduate"</formula>
    </cfRule>
    <cfRule type="expression" dxfId="367" priority="560" stopIfTrue="1">
      <formula>$I$153="Unemployed"</formula>
    </cfRule>
    <cfRule type="expression" dxfId="366" priority="832">
      <formula>F163=""</formula>
    </cfRule>
  </conditionalFormatting>
  <conditionalFormatting sqref="P163:V164 Z163:AG164">
    <cfRule type="expression" dxfId="365" priority="547" stopIfTrue="1">
      <formula>$I$153="Self-employed"</formula>
    </cfRule>
    <cfRule type="expression" dxfId="364" priority="548" stopIfTrue="1">
      <formula>$I$153="Fresh Graduate"</formula>
    </cfRule>
    <cfRule type="expression" dxfId="363" priority="559" stopIfTrue="1">
      <formula>$I$153="Unemployed"</formula>
    </cfRule>
    <cfRule type="expression" dxfId="362" priority="831">
      <formula>P163=""</formula>
    </cfRule>
  </conditionalFormatting>
  <conditionalFormatting sqref="F45">
    <cfRule type="expression" dxfId="361" priority="829">
      <formula>F45=""</formula>
    </cfRule>
  </conditionalFormatting>
  <conditionalFormatting sqref="P45">
    <cfRule type="expression" dxfId="360" priority="828">
      <formula>P45=""</formula>
    </cfRule>
  </conditionalFormatting>
  <conditionalFormatting sqref="Z45">
    <cfRule type="expression" dxfId="359" priority="827">
      <formula>Z45=""</formula>
    </cfRule>
  </conditionalFormatting>
  <conditionalFormatting sqref="F43:V44">
    <cfRule type="expression" dxfId="358" priority="826">
      <formula>$F$43=""</formula>
    </cfRule>
  </conditionalFormatting>
  <conditionalFormatting sqref="AB43:AG44">
    <cfRule type="expression" dxfId="357" priority="825">
      <formula>$AB$43=""</formula>
    </cfRule>
  </conditionalFormatting>
  <conditionalFormatting sqref="Z232 AB232 Z236 AB236 Z240 AB240 Z244 AB244 Z248 AB248 Z252 Z256 AB252 AB256 AB230 Z230 Z65 Z77 Z85 Z89">
    <cfRule type="expression" dxfId="356" priority="815" stopIfTrue="1">
      <formula>$B63=""</formula>
    </cfRule>
    <cfRule type="expression" dxfId="355" priority="823">
      <formula>Z65=""</formula>
    </cfRule>
  </conditionalFormatting>
  <conditionalFormatting sqref="Z234 AB230 Z238 Z242 Z246 AB234 AB238 AB242 AB246 Z250 Z254 AB250 AB254 X63 X75 X83 X87">
    <cfRule type="expression" dxfId="354" priority="813" stopIfTrue="1">
      <formula>$B63=""</formula>
    </cfRule>
    <cfRule type="expression" dxfId="353" priority="814">
      <formula>X63=""</formula>
    </cfRule>
  </conditionalFormatting>
  <conditionalFormatting sqref="J230">
    <cfRule type="expression" dxfId="352" priority="752" stopIfTrue="1">
      <formula>$J230&lt;&gt;""</formula>
    </cfRule>
    <cfRule type="expression" dxfId="351" priority="812">
      <formula>$B230&lt;&gt;""</formula>
    </cfRule>
  </conditionalFormatting>
  <conditionalFormatting sqref="AD230:AF257">
    <cfRule type="expression" dxfId="350" priority="810">
      <formula>$AD230&lt;&gt;""</formula>
    </cfRule>
    <cfRule type="expression" dxfId="349" priority="811">
      <formula>$B230&lt;&gt;""</formula>
    </cfRule>
  </conditionalFormatting>
  <conditionalFormatting sqref="AG230:AG233">
    <cfRule type="expression" dxfId="348" priority="808">
      <formula>$AG230&lt;&gt;""</formula>
    </cfRule>
    <cfRule type="expression" dxfId="347" priority="809">
      <formula>$B230&lt;&gt;""</formula>
    </cfRule>
  </conditionalFormatting>
  <conditionalFormatting sqref="U234:W235 U230:W231 U238:W239 U242:W243 U246:W247 U254:W255">
    <cfRule type="expression" dxfId="346" priority="750">
      <formula>$U230&lt;&gt;""</formula>
    </cfRule>
    <cfRule type="expression" dxfId="345" priority="751">
      <formula>$B230&lt;&gt;""</formula>
    </cfRule>
  </conditionalFormatting>
  <conditionalFormatting sqref="U236:W237 U232:W233 U240:W241 U244:W245 U248:W249 U252:W253 U256:W257">
    <cfRule type="expression" dxfId="344" priority="710">
      <formula>$U232&lt;&gt;""</formula>
    </cfRule>
    <cfRule type="expression" dxfId="343" priority="749">
      <formula>$B230&lt;&gt;""</formula>
    </cfRule>
  </conditionalFormatting>
  <conditionalFormatting sqref="U250:W251">
    <cfRule type="expression" dxfId="342" priority="717">
      <formula>U250&lt;&gt;""</formula>
    </cfRule>
    <cfRule type="expression" dxfId="341" priority="718">
      <formula>$B250&lt;&gt;""</formula>
    </cfRule>
  </conditionalFormatting>
  <conditionalFormatting sqref="W35">
    <cfRule type="expression" dxfId="340" priority="709">
      <formula>W35=""</formula>
    </cfRule>
  </conditionalFormatting>
  <conditionalFormatting sqref="B120 B126 B130 B136 B142">
    <cfRule type="expression" dxfId="339" priority="670">
      <formula>$B120=""</formula>
    </cfRule>
  </conditionalFormatting>
  <conditionalFormatting sqref="L99 L101 L103 L105 AB375 AB372:AB373 AB377">
    <cfRule type="containsBlanks" dxfId="338" priority="651">
      <formula>LEN(TRIM(L99))=0</formula>
    </cfRule>
  </conditionalFormatting>
  <conditionalFormatting sqref="K120">
    <cfRule type="expression" dxfId="337" priority="647">
      <formula>$B$120="No"</formula>
    </cfRule>
    <cfRule type="expression" dxfId="336" priority="850">
      <formula>$B$120="Yes"</formula>
    </cfRule>
  </conditionalFormatting>
  <conditionalFormatting sqref="K120">
    <cfRule type="notContainsBlanks" dxfId="335" priority="648">
      <formula>LEN(TRIM(K120))&gt;0</formula>
    </cfRule>
  </conditionalFormatting>
  <conditionalFormatting sqref="AB122:AC123 AF122:AG123 T122:V123">
    <cfRule type="notContainsBlanks" dxfId="334" priority="626">
      <formula>LEN(TRIM(T122))&gt;0</formula>
    </cfRule>
    <cfRule type="expression" dxfId="333" priority="645">
      <formula>$B$120="Yes"</formula>
    </cfRule>
  </conditionalFormatting>
  <conditionalFormatting sqref="K126">
    <cfRule type="expression" dxfId="332" priority="639">
      <formula>$B$126="No"</formula>
    </cfRule>
    <cfRule type="expression" dxfId="331" priority="641">
      <formula>$B$126="Yes"</formula>
    </cfRule>
  </conditionalFormatting>
  <conditionalFormatting sqref="K126">
    <cfRule type="notContainsBlanks" dxfId="330" priority="640">
      <formula>LEN(TRIM(K126))&gt;0</formula>
    </cfRule>
  </conditionalFormatting>
  <conditionalFormatting sqref="K130">
    <cfRule type="expression" dxfId="329" priority="635">
      <formula>$B$130="No"</formula>
    </cfRule>
    <cfRule type="expression" dxfId="328" priority="637">
      <formula>$B$130="Yes"</formula>
    </cfRule>
  </conditionalFormatting>
  <conditionalFormatting sqref="K130">
    <cfRule type="notContainsBlanks" dxfId="327" priority="636">
      <formula>LEN(TRIM(K130))&gt;0</formula>
    </cfRule>
  </conditionalFormatting>
  <conditionalFormatting sqref="Q122:R123">
    <cfRule type="notContainsBlanks" dxfId="326" priority="643">
      <formula>LEN(TRIM(Q122))&gt;0</formula>
    </cfRule>
    <cfRule type="expression" dxfId="325" priority="646">
      <formula>B120="Yes"</formula>
    </cfRule>
  </conditionalFormatting>
  <conditionalFormatting sqref="K132:P133 W132:AG133">
    <cfRule type="expression" dxfId="324" priority="567">
      <formula>$B$130=""</formula>
    </cfRule>
    <cfRule type="expression" dxfId="323" priority="630">
      <formula>$B$130="No"</formula>
    </cfRule>
    <cfRule type="notContainsBlanks" dxfId="322" priority="631">
      <formula>LEN(TRIM(K132))&gt;0</formula>
    </cfRule>
    <cfRule type="expression" dxfId="321" priority="632">
      <formula>$B$130="Yes"</formula>
    </cfRule>
  </conditionalFormatting>
  <conditionalFormatting sqref="AB134:AC135 AF134:AG135 Q134:R135 T134:V135">
    <cfRule type="notContainsBlanks" dxfId="320" priority="618">
      <formula>LEN(TRIM(Q134))&gt;0</formula>
    </cfRule>
    <cfRule type="expression" dxfId="319" priority="623">
      <formula>$B$130="Yes"</formula>
    </cfRule>
  </conditionalFormatting>
  <conditionalFormatting sqref="I112">
    <cfRule type="containsBlanks" dxfId="318" priority="610">
      <formula>LEN(TRIM(I112))=0</formula>
    </cfRule>
  </conditionalFormatting>
  <conditionalFormatting sqref="G39:V40">
    <cfRule type="containsBlanks" dxfId="317" priority="609">
      <formula>LEN(TRIM(G39))=0</formula>
    </cfRule>
  </conditionalFormatting>
  <conditionalFormatting sqref="Q122:V123 AB122:AG123">
    <cfRule type="expression" dxfId="316" priority="571">
      <formula>$B$120=""</formula>
    </cfRule>
    <cfRule type="expression" dxfId="315" priority="578">
      <formula>$B$120="No"</formula>
    </cfRule>
  </conditionalFormatting>
  <conditionalFormatting sqref="Q134:V135 AB135:AC135 AB134:AD134 AF134:AG135">
    <cfRule type="expression" dxfId="314" priority="565">
      <formula>$B$130=""</formula>
    </cfRule>
    <cfRule type="expression" dxfId="313" priority="576">
      <formula>$B$130="No"</formula>
    </cfRule>
  </conditionalFormatting>
  <conditionalFormatting sqref="I153">
    <cfRule type="containsBlanks" dxfId="312" priority="857">
      <formula>LEN(TRIM(I153))=0</formula>
    </cfRule>
  </conditionalFormatting>
  <conditionalFormatting sqref="K120:AG121">
    <cfRule type="expression" dxfId="311" priority="572">
      <formula>$B$120=""</formula>
    </cfRule>
  </conditionalFormatting>
  <conditionalFormatting sqref="K126:AG127">
    <cfRule type="expression" dxfId="310" priority="569">
      <formula>$B$126=""</formula>
    </cfRule>
  </conditionalFormatting>
  <conditionalFormatting sqref="K130:AG131">
    <cfRule type="expression" dxfId="309" priority="568">
      <formula>$B$130=""</formula>
    </cfRule>
  </conditionalFormatting>
  <conditionalFormatting sqref="I155:AG160">
    <cfRule type="expression" dxfId="308" priority="552" stopIfTrue="1">
      <formula>$I$153="Self-employed"</formula>
    </cfRule>
    <cfRule type="expression" dxfId="307" priority="553" stopIfTrue="1">
      <formula>$I$153="Fresh Graduate"</formula>
    </cfRule>
    <cfRule type="expression" dxfId="306" priority="563" stopIfTrue="1">
      <formula>$I$153="Unemployed"</formula>
    </cfRule>
  </conditionalFormatting>
  <conditionalFormatting sqref="I161:Q162">
    <cfRule type="expression" dxfId="305" priority="551" stopIfTrue="1">
      <formula>$I$153="Fresh Graduate"</formula>
    </cfRule>
    <cfRule type="expression" dxfId="304" priority="562" stopIfTrue="1">
      <formula>$I$153="Unemployed"</formula>
    </cfRule>
  </conditionalFormatting>
  <conditionalFormatting sqref="Y162:AD162 Y161:AE161">
    <cfRule type="expression" dxfId="303" priority="543" stopIfTrue="1">
      <formula>$I$153="Self-employed"</formula>
    </cfRule>
    <cfRule type="expression" dxfId="302" priority="550" stopIfTrue="1">
      <formula>$I$153="Fresh Graduate"</formula>
    </cfRule>
    <cfRule type="expression" dxfId="301" priority="561" stopIfTrue="1">
      <formula>$I$153="Unemployed"</formula>
    </cfRule>
  </conditionalFormatting>
  <conditionalFormatting sqref="Y153">
    <cfRule type="expression" dxfId="300" priority="852" stopIfTrue="1">
      <formula>#REF!="Yes"</formula>
    </cfRule>
    <cfRule type="notContainsBlanks" dxfId="299" priority="853">
      <formula>LEN(TRIM(Y153))&gt;0</formula>
    </cfRule>
    <cfRule type="expression" dxfId="298" priority="854">
      <formula>$I$153="Others"</formula>
    </cfRule>
    <cfRule type="expression" dxfId="297" priority="855" stopIfTrue="1">
      <formula>$I$153=""</formula>
    </cfRule>
    <cfRule type="expression" dxfId="296" priority="856">
      <formula>$I$153&lt;&gt;"Others"</formula>
    </cfRule>
  </conditionalFormatting>
  <conditionalFormatting sqref="H198:V207 H196:P197 W196:AG207 H214:P215 W214:AG215 H216:V221">
    <cfRule type="expression" dxfId="295" priority="540">
      <formula>$I$153="Fresh Graduate"</formula>
    </cfRule>
    <cfRule type="expression" dxfId="294" priority="541">
      <formula>$I$153="Self-employed"</formula>
    </cfRule>
    <cfRule type="expression" dxfId="293" priority="542">
      <formula>$I$153="Unemployed"</formula>
    </cfRule>
  </conditionalFormatting>
  <conditionalFormatting sqref="J230:AG233">
    <cfRule type="expression" dxfId="292" priority="527" stopIfTrue="1">
      <formula>$B$230="Fresh Graduate"</formula>
    </cfRule>
    <cfRule type="expression" dxfId="291" priority="532" stopIfTrue="1">
      <formula>$B$230="Unemployed"</formula>
    </cfRule>
  </conditionalFormatting>
  <conditionalFormatting sqref="AB396 AB399:AB405 AB375 AB372:AB373 AB368 AB377">
    <cfRule type="containsText" dxfId="290" priority="530" operator="containsText" text="No">
      <formula>NOT(ISERROR(SEARCH("No",AB368)))</formula>
    </cfRule>
  </conditionalFormatting>
  <conditionalFormatting sqref="AB407">
    <cfRule type="containsText" dxfId="289" priority="531" operator="containsText" text="No">
      <formula>NOT(ISERROR(SEARCH("No",AB407)))</formula>
    </cfRule>
  </conditionalFormatting>
  <conditionalFormatting sqref="J230:T233">
    <cfRule type="expression" dxfId="288" priority="502" stopIfTrue="1">
      <formula>$I$153="Self-employed"</formula>
    </cfRule>
  </conditionalFormatting>
  <conditionalFormatting sqref="AB406">
    <cfRule type="containsText" dxfId="287" priority="525" operator="containsText" text="No">
      <formula>NOT(ISERROR(SEARCH("No",AB406)))</formula>
    </cfRule>
  </conditionalFormatting>
  <conditionalFormatting sqref="B232:AC233 B230:Y231 AA230:AC231">
    <cfRule type="containsBlanks" dxfId="286" priority="533">
      <formula>LEN(TRIM(B230))=0</formula>
    </cfRule>
  </conditionalFormatting>
  <conditionalFormatting sqref="J230:AC233">
    <cfRule type="expression" dxfId="285" priority="824">
      <formula>$B$230&lt;&gt;""</formula>
    </cfRule>
  </conditionalFormatting>
  <conditionalFormatting sqref="G29">
    <cfRule type="containsBlanks" dxfId="284" priority="858">
      <formula>LEN(TRIM(G29))=0</formula>
    </cfRule>
  </conditionalFormatting>
  <conditionalFormatting sqref="AA39">
    <cfRule type="expression" dxfId="283" priority="499">
      <formula>$AA$37=""</formula>
    </cfRule>
  </conditionalFormatting>
  <conditionalFormatting sqref="W37">
    <cfRule type="expression" dxfId="282" priority="498">
      <formula>W37=""</formula>
    </cfRule>
  </conditionalFormatting>
  <conditionalFormatting sqref="AA39:AG40">
    <cfRule type="cellIs" dxfId="281" priority="497" operator="between">
      <formula>"YES"</formula>
      <formula>"NO"</formula>
    </cfRule>
  </conditionalFormatting>
  <conditionalFormatting sqref="G31">
    <cfRule type="containsBlanks" dxfId="280" priority="496">
      <formula>LEN(TRIM(G31))=0</formula>
    </cfRule>
  </conditionalFormatting>
  <conditionalFormatting sqref="AB379 AB381">
    <cfRule type="containsBlanks" dxfId="279" priority="495">
      <formula>LEN(TRIM(AB379))=0</formula>
    </cfRule>
  </conditionalFormatting>
  <conditionalFormatting sqref="AB371">
    <cfRule type="expression" dxfId="278" priority="493">
      <formula>$W$31&gt;39</formula>
    </cfRule>
    <cfRule type="expression" dxfId="277" priority="494">
      <formula>$W$31=""</formula>
    </cfRule>
  </conditionalFormatting>
  <conditionalFormatting sqref="AB370 AB368">
    <cfRule type="containsBlanks" dxfId="276" priority="491">
      <formula>LEN(TRIM(AB368))=0</formula>
    </cfRule>
  </conditionalFormatting>
  <conditionalFormatting sqref="AB370 AB378:AB379 AB381">
    <cfRule type="containsText" dxfId="275" priority="490" operator="containsText" text="No">
      <formula>NOT(ISERROR(SEARCH("No",AB370)))</formula>
    </cfRule>
  </conditionalFormatting>
  <conditionalFormatting sqref="AB378">
    <cfRule type="containsBlanks" dxfId="274" priority="488">
      <formula>LEN(TRIM(AB378))=0</formula>
    </cfRule>
  </conditionalFormatting>
  <conditionalFormatting sqref="AB374">
    <cfRule type="containsBlanks" dxfId="273" priority="487">
      <formula>LEN(TRIM(AB374))=0</formula>
    </cfRule>
  </conditionalFormatting>
  <conditionalFormatting sqref="AB374">
    <cfRule type="containsText" dxfId="272" priority="486" operator="containsText" text="No">
      <formula>NOT(ISERROR(SEARCH("No",AB374)))</formula>
    </cfRule>
  </conditionalFormatting>
  <conditionalFormatting sqref="AB394">
    <cfRule type="containsText" dxfId="271" priority="483" operator="containsText" text="No">
      <formula>NOT(ISERROR(SEARCH("No",AB394)))</formula>
    </cfRule>
  </conditionalFormatting>
  <conditionalFormatting sqref="AB395">
    <cfRule type="containsText" dxfId="270" priority="482" operator="containsText" text="No">
      <formula>NOT(ISERROR(SEARCH("No",AB395)))</formula>
    </cfRule>
  </conditionalFormatting>
  <conditionalFormatting sqref="AB384 AB389">
    <cfRule type="containsText" dxfId="269" priority="481" operator="containsText" text="No">
      <formula>NOT(ISERROR(SEARCH("No",AB384)))</formula>
    </cfRule>
  </conditionalFormatting>
  <conditionalFormatting sqref="Y31:Z32">
    <cfRule type="expression" dxfId="268" priority="865">
      <formula>#REF!=""</formula>
    </cfRule>
    <cfRule type="expression" dxfId="267" priority="866">
      <formula>AC29=""</formula>
    </cfRule>
    <cfRule type="expression" dxfId="266" priority="867">
      <formula>Y29=""</formula>
    </cfRule>
  </conditionalFormatting>
  <conditionalFormatting sqref="AC31:AC32">
    <cfRule type="expression" dxfId="265" priority="868">
      <formula>AJ29=""</formula>
    </cfRule>
    <cfRule type="expression" dxfId="264" priority="869">
      <formula>#REF!=""</formula>
    </cfRule>
    <cfRule type="expression" dxfId="263" priority="870">
      <formula>AC29=""</formula>
    </cfRule>
  </conditionalFormatting>
  <conditionalFormatting sqref="AD31:AE32">
    <cfRule type="expression" dxfId="262" priority="871">
      <formula>#REF!=""</formula>
    </cfRule>
    <cfRule type="expression" dxfId="261" priority="872">
      <formula>#REF!=""</formula>
    </cfRule>
    <cfRule type="expression" dxfId="260" priority="873">
      <formula>AD29=""</formula>
    </cfRule>
  </conditionalFormatting>
  <conditionalFormatting sqref="AF31:AG32">
    <cfRule type="expression" dxfId="259" priority="874">
      <formula>#REF!=""</formula>
    </cfRule>
    <cfRule type="expression" dxfId="258" priority="875">
      <formula>AH29=""</formula>
    </cfRule>
    <cfRule type="expression" dxfId="257" priority="876">
      <formula>AF29=""</formula>
    </cfRule>
  </conditionalFormatting>
  <conditionalFormatting sqref="Z232:Z233 AB232:AC233">
    <cfRule type="cellIs" dxfId="256" priority="475" operator="equal">
      <formula>""</formula>
    </cfRule>
  </conditionalFormatting>
  <conditionalFormatting sqref="AB230:AC231">
    <cfRule type="cellIs" dxfId="255" priority="472" operator="equal">
      <formula>""</formula>
    </cfRule>
  </conditionalFormatting>
  <conditionalFormatting sqref="Z230:Z231">
    <cfRule type="containsBlanks" dxfId="254" priority="468">
      <formula>LEN(TRIM(Z230))=0</formula>
    </cfRule>
  </conditionalFormatting>
  <conditionalFormatting sqref="Z230:Z231">
    <cfRule type="cellIs" dxfId="253" priority="465" operator="equal">
      <formula>""</formula>
    </cfRule>
  </conditionalFormatting>
  <conditionalFormatting sqref="W31:X32">
    <cfRule type="expression" dxfId="252" priority="1710">
      <formula>AF29=""</formula>
    </cfRule>
    <cfRule type="expression" dxfId="251" priority="1711">
      <formula>AA29=""</formula>
    </cfRule>
    <cfRule type="expression" dxfId="250" priority="1712">
      <formula>W29=""</formula>
    </cfRule>
  </conditionalFormatting>
  <conditionalFormatting sqref="AA31:AB32">
    <cfRule type="expression" dxfId="249" priority="1713">
      <formula>AH29=""</formula>
    </cfRule>
    <cfRule type="expression" dxfId="248" priority="1714">
      <formula>AF29=""</formula>
    </cfRule>
    <cfRule type="expression" dxfId="247" priority="1715">
      <formula>AA29=""</formula>
    </cfRule>
  </conditionalFormatting>
  <conditionalFormatting sqref="AB390">
    <cfRule type="containsBlanks" dxfId="246" priority="336">
      <formula>LEN(TRIM(AB390))=0</formula>
    </cfRule>
  </conditionalFormatting>
  <conditionalFormatting sqref="AB390">
    <cfRule type="containsText" dxfId="245" priority="335" operator="containsText" text="No">
      <formula>NOT(ISERROR(SEARCH("No",AB390)))</formula>
    </cfRule>
  </conditionalFormatting>
  <conditionalFormatting sqref="X65">
    <cfRule type="expression" dxfId="244" priority="326" stopIfTrue="1">
      <formula>$B63=""</formula>
    </cfRule>
    <cfRule type="expression" dxfId="243" priority="334">
      <formula>X65=""</formula>
    </cfRule>
  </conditionalFormatting>
  <conditionalFormatting sqref="F65">
    <cfRule type="expression" dxfId="242" priority="327">
      <formula>F65&lt;&gt;""</formula>
    </cfRule>
    <cfRule type="expression" dxfId="241" priority="329">
      <formula>B63="Higher Education"</formula>
    </cfRule>
    <cfRule type="expression" dxfId="240" priority="331">
      <formula>B63="Upper Secondary Education"</formula>
    </cfRule>
    <cfRule type="expression" dxfId="239" priority="332">
      <formula>B63="Lower Secondary Education"</formula>
    </cfRule>
    <cfRule type="expression" dxfId="238" priority="333">
      <formula>B63="Primary Education"</formula>
    </cfRule>
  </conditionalFormatting>
  <conditionalFormatting sqref="F63">
    <cfRule type="expression" dxfId="237" priority="328" stopIfTrue="1">
      <formula>B63=""</formula>
    </cfRule>
    <cfRule type="expression" dxfId="236" priority="330">
      <formula>F63=""</formula>
    </cfRule>
  </conditionalFormatting>
  <conditionalFormatting sqref="Z63">
    <cfRule type="expression" dxfId="235" priority="324" stopIfTrue="1">
      <formula>$B63=""</formula>
    </cfRule>
    <cfRule type="expression" dxfId="234" priority="325">
      <formula>Z63=""</formula>
    </cfRule>
  </conditionalFormatting>
  <conditionalFormatting sqref="AB63 AB75 AB83 AB87">
    <cfRule type="expression" dxfId="233" priority="319">
      <formula>AB63&lt;&gt;""</formula>
    </cfRule>
    <cfRule type="expression" dxfId="232" priority="320">
      <formula>B63="Higher Education"</formula>
    </cfRule>
    <cfRule type="expression" dxfId="231" priority="321">
      <formula>$B63="Upper Secondary Education"</formula>
    </cfRule>
    <cfRule type="expression" dxfId="230" priority="322">
      <formula>$B63="Lower Secondary Education"</formula>
    </cfRule>
    <cfRule type="expression" dxfId="229" priority="323">
      <formula>$B63="Primary Education"</formula>
    </cfRule>
  </conditionalFormatting>
  <conditionalFormatting sqref="O63:Q66">
    <cfRule type="containsBlanks" dxfId="228" priority="316">
      <formula>LEN(TRIM(O63))=0</formula>
    </cfRule>
  </conditionalFormatting>
  <conditionalFormatting sqref="O63:Q66">
    <cfRule type="expression" dxfId="227" priority="315">
      <formula>$B$63=""</formula>
    </cfRule>
  </conditionalFormatting>
  <conditionalFormatting sqref="Z69">
    <cfRule type="expression" dxfId="226" priority="313" stopIfTrue="1">
      <formula>$B67=""</formula>
    </cfRule>
    <cfRule type="expression" dxfId="225" priority="314">
      <formula>Z69=""</formula>
    </cfRule>
  </conditionalFormatting>
  <conditionalFormatting sqref="X67">
    <cfRule type="expression" dxfId="224" priority="311" stopIfTrue="1">
      <formula>$B67=""</formula>
    </cfRule>
    <cfRule type="expression" dxfId="223" priority="312">
      <formula>X67=""</formula>
    </cfRule>
  </conditionalFormatting>
  <conditionalFormatting sqref="AB67">
    <cfRule type="expression" dxfId="222" priority="306">
      <formula>AB67&lt;&gt;""</formula>
    </cfRule>
    <cfRule type="expression" dxfId="221" priority="307">
      <formula>B67="Higher Education"</formula>
    </cfRule>
    <cfRule type="expression" dxfId="220" priority="308">
      <formula>$B67="Upper Secondary Education"</formula>
    </cfRule>
    <cfRule type="expression" dxfId="219" priority="309">
      <formula>$B67="Lower Secondary Education"</formula>
    </cfRule>
    <cfRule type="expression" dxfId="218" priority="310">
      <formula>$B67="Primary Education"</formula>
    </cfRule>
  </conditionalFormatting>
  <conditionalFormatting sqref="X69">
    <cfRule type="expression" dxfId="217" priority="304" stopIfTrue="1">
      <formula>$B67=""</formula>
    </cfRule>
    <cfRule type="expression" dxfId="216" priority="305">
      <formula>X69=""</formula>
    </cfRule>
  </conditionalFormatting>
  <conditionalFormatting sqref="Z67">
    <cfRule type="expression" dxfId="215" priority="302" stopIfTrue="1">
      <formula>$B67=""</formula>
    </cfRule>
    <cfRule type="expression" dxfId="214" priority="303">
      <formula>Z67=""</formula>
    </cfRule>
  </conditionalFormatting>
  <conditionalFormatting sqref="F67">
    <cfRule type="expression" dxfId="213" priority="300" stopIfTrue="1">
      <formula>B67=""</formula>
    </cfRule>
    <cfRule type="expression" dxfId="212" priority="301">
      <formula>F67=""</formula>
    </cfRule>
  </conditionalFormatting>
  <conditionalFormatting sqref="F69">
    <cfRule type="expression" dxfId="211" priority="295">
      <formula>F69&lt;&gt;""</formula>
    </cfRule>
    <cfRule type="expression" dxfId="210" priority="296">
      <formula>B67="Higher Education"</formula>
    </cfRule>
    <cfRule type="expression" dxfId="209" priority="297">
      <formula>B67="Upper Secondary Education"</formula>
    </cfRule>
    <cfRule type="expression" dxfId="208" priority="298">
      <formula>B67="Lower Secondary Education"</formula>
    </cfRule>
    <cfRule type="expression" dxfId="207" priority="299">
      <formula>B67="Primary Education"</formula>
    </cfRule>
  </conditionalFormatting>
  <conditionalFormatting sqref="T67:U70">
    <cfRule type="expression" dxfId="206" priority="293">
      <formula>$B$67=""</formula>
    </cfRule>
    <cfRule type="containsBlanks" dxfId="205" priority="294">
      <formula>LEN(TRIM(T67))=0</formula>
    </cfRule>
  </conditionalFormatting>
  <conditionalFormatting sqref="O67:Q70">
    <cfRule type="containsBlanks" dxfId="204" priority="292">
      <formula>LEN(TRIM(O67))=0</formula>
    </cfRule>
  </conditionalFormatting>
  <conditionalFormatting sqref="O67:Q70">
    <cfRule type="expression" dxfId="203" priority="291">
      <formula>$B$67=""</formula>
    </cfRule>
  </conditionalFormatting>
  <conditionalFormatting sqref="Z73">
    <cfRule type="expression" dxfId="202" priority="289" stopIfTrue="1">
      <formula>$B71=""</formula>
    </cfRule>
    <cfRule type="expression" dxfId="201" priority="290">
      <formula>Z73=""</formula>
    </cfRule>
  </conditionalFormatting>
  <conditionalFormatting sqref="X71">
    <cfRule type="expression" dxfId="200" priority="287" stopIfTrue="1">
      <formula>$B71=""</formula>
    </cfRule>
    <cfRule type="expression" dxfId="199" priority="288">
      <formula>X71=""</formula>
    </cfRule>
  </conditionalFormatting>
  <conditionalFormatting sqref="AB71">
    <cfRule type="expression" dxfId="198" priority="282">
      <formula>AB71&lt;&gt;""</formula>
    </cfRule>
    <cfRule type="expression" dxfId="197" priority="283">
      <formula>B71="Higher Education"</formula>
    </cfRule>
    <cfRule type="expression" dxfId="196" priority="284">
      <formula>$B71="Upper Secondary Education"</formula>
    </cfRule>
    <cfRule type="expression" dxfId="195" priority="285">
      <formula>$B71="Lower Secondary Education"</formula>
    </cfRule>
    <cfRule type="expression" dxfId="194" priority="286">
      <formula>$B71="Primary Education"</formula>
    </cfRule>
  </conditionalFormatting>
  <conditionalFormatting sqref="X73">
    <cfRule type="expression" dxfId="193" priority="280" stopIfTrue="1">
      <formula>$B71=""</formula>
    </cfRule>
    <cfRule type="expression" dxfId="192" priority="281">
      <formula>X73=""</formula>
    </cfRule>
  </conditionalFormatting>
  <conditionalFormatting sqref="Z71">
    <cfRule type="expression" dxfId="191" priority="278" stopIfTrue="1">
      <formula>$B71=""</formula>
    </cfRule>
    <cfRule type="expression" dxfId="190" priority="279">
      <formula>Z71=""</formula>
    </cfRule>
  </conditionalFormatting>
  <conditionalFormatting sqref="X77">
    <cfRule type="expression" dxfId="189" priority="276" stopIfTrue="1">
      <formula>$B75=""</formula>
    </cfRule>
    <cfRule type="expression" dxfId="188" priority="277">
      <formula>X77=""</formula>
    </cfRule>
  </conditionalFormatting>
  <conditionalFormatting sqref="Z75">
    <cfRule type="expression" dxfId="187" priority="274" stopIfTrue="1">
      <formula>$B75=""</formula>
    </cfRule>
    <cfRule type="expression" dxfId="186" priority="275">
      <formula>Z75=""</formula>
    </cfRule>
  </conditionalFormatting>
  <conditionalFormatting sqref="F71">
    <cfRule type="expression" dxfId="185" priority="272" stopIfTrue="1">
      <formula>B71=""</formula>
    </cfRule>
    <cfRule type="expression" dxfId="184" priority="273">
      <formula>F71=""</formula>
    </cfRule>
  </conditionalFormatting>
  <conditionalFormatting sqref="F75">
    <cfRule type="expression" dxfId="183" priority="270" stopIfTrue="1">
      <formula>B75=""</formula>
    </cfRule>
    <cfRule type="expression" dxfId="182" priority="271">
      <formula>F75=""</formula>
    </cfRule>
  </conditionalFormatting>
  <conditionalFormatting sqref="F73">
    <cfRule type="expression" dxfId="181" priority="265">
      <formula>F73&lt;&gt;""</formula>
    </cfRule>
    <cfRule type="expression" dxfId="180" priority="266">
      <formula>B71="Higher Education"</formula>
    </cfRule>
    <cfRule type="expression" dxfId="179" priority="267">
      <formula>B71="Upper Secondary Education"</formula>
    </cfRule>
    <cfRule type="expression" dxfId="178" priority="268">
      <formula>B71="Lower Secondary Education"</formula>
    </cfRule>
    <cfRule type="expression" dxfId="177" priority="269">
      <formula>B71="Primary Education"</formula>
    </cfRule>
  </conditionalFormatting>
  <conditionalFormatting sqref="F77">
    <cfRule type="expression" dxfId="176" priority="260">
      <formula>F77&lt;&gt;""</formula>
    </cfRule>
    <cfRule type="expression" dxfId="175" priority="261">
      <formula>B75="Higher Education"</formula>
    </cfRule>
    <cfRule type="expression" dxfId="174" priority="262">
      <formula>B75="Upper Secondary Education"</formula>
    </cfRule>
    <cfRule type="expression" dxfId="173" priority="263">
      <formula>B75="Lower Secondary Education"</formula>
    </cfRule>
    <cfRule type="expression" dxfId="172" priority="264">
      <formula>B75="Primary Education"</formula>
    </cfRule>
  </conditionalFormatting>
  <conditionalFormatting sqref="T71:U74">
    <cfRule type="expression" dxfId="171" priority="258">
      <formula>$B$71=""</formula>
    </cfRule>
    <cfRule type="containsBlanks" dxfId="170" priority="259">
      <formula>LEN(TRIM(T71))=0</formula>
    </cfRule>
  </conditionalFormatting>
  <conditionalFormatting sqref="T75:U78">
    <cfRule type="expression" dxfId="169" priority="256">
      <formula>$B$75=""</formula>
    </cfRule>
    <cfRule type="containsBlanks" dxfId="168" priority="257">
      <formula>LEN(TRIM(T75))=0</formula>
    </cfRule>
  </conditionalFormatting>
  <conditionalFormatting sqref="O71:Q78">
    <cfRule type="containsBlanks" dxfId="167" priority="255">
      <formula>LEN(TRIM(O71))=0</formula>
    </cfRule>
  </conditionalFormatting>
  <conditionalFormatting sqref="O71:Q74">
    <cfRule type="expression" dxfId="166" priority="254">
      <formula>$B$71=""</formula>
    </cfRule>
  </conditionalFormatting>
  <conditionalFormatting sqref="O75:Q78">
    <cfRule type="expression" dxfId="165" priority="253">
      <formula>$B$75=""</formula>
    </cfRule>
  </conditionalFormatting>
  <conditionalFormatting sqref="Z81">
    <cfRule type="expression" dxfId="164" priority="251" stopIfTrue="1">
      <formula>$B79=""</formula>
    </cfRule>
    <cfRule type="expression" dxfId="163" priority="252">
      <formula>Z81=""</formula>
    </cfRule>
  </conditionalFormatting>
  <conditionalFormatting sqref="X79">
    <cfRule type="expression" dxfId="162" priority="249" stopIfTrue="1">
      <formula>$B79=""</formula>
    </cfRule>
    <cfRule type="expression" dxfId="161" priority="250">
      <formula>X79=""</formula>
    </cfRule>
  </conditionalFormatting>
  <conditionalFormatting sqref="AB79">
    <cfRule type="expression" dxfId="160" priority="244">
      <formula>AB79&lt;&gt;""</formula>
    </cfRule>
    <cfRule type="expression" dxfId="159" priority="245">
      <formula>B79="Higher Education"</formula>
    </cfRule>
    <cfRule type="expression" dxfId="158" priority="246">
      <formula>$B79="Upper Secondary Education"</formula>
    </cfRule>
    <cfRule type="expression" dxfId="157" priority="247">
      <formula>$B79="Lower Secondary Education"</formula>
    </cfRule>
    <cfRule type="expression" dxfId="156" priority="248">
      <formula>$B79="Primary Education"</formula>
    </cfRule>
  </conditionalFormatting>
  <conditionalFormatting sqref="X81">
    <cfRule type="expression" dxfId="155" priority="242" stopIfTrue="1">
      <formula>$B79=""</formula>
    </cfRule>
    <cfRule type="expression" dxfId="154" priority="243">
      <formula>X81=""</formula>
    </cfRule>
  </conditionalFormatting>
  <conditionalFormatting sqref="Z79">
    <cfRule type="expression" dxfId="153" priority="240" stopIfTrue="1">
      <formula>$B79=""</formula>
    </cfRule>
    <cfRule type="expression" dxfId="152" priority="241">
      <formula>Z79=""</formula>
    </cfRule>
  </conditionalFormatting>
  <conditionalFormatting sqref="X85">
    <cfRule type="expression" dxfId="151" priority="238" stopIfTrue="1">
      <formula>$B83=""</formula>
    </cfRule>
    <cfRule type="expression" dxfId="150" priority="239">
      <formula>X85=""</formula>
    </cfRule>
  </conditionalFormatting>
  <conditionalFormatting sqref="Z83">
    <cfRule type="expression" dxfId="149" priority="236" stopIfTrue="1">
      <formula>$B83=""</formula>
    </cfRule>
    <cfRule type="expression" dxfId="148" priority="237">
      <formula>Z83=""</formula>
    </cfRule>
  </conditionalFormatting>
  <conditionalFormatting sqref="X89">
    <cfRule type="expression" dxfId="147" priority="234" stopIfTrue="1">
      <formula>$B87=""</formula>
    </cfRule>
    <cfRule type="expression" dxfId="146" priority="235">
      <formula>X89=""</formula>
    </cfRule>
  </conditionalFormatting>
  <conditionalFormatting sqref="Z87">
    <cfRule type="expression" dxfId="145" priority="232" stopIfTrue="1">
      <formula>$B87=""</formula>
    </cfRule>
    <cfRule type="expression" dxfId="144" priority="233">
      <formula>Z87=""</formula>
    </cfRule>
  </conditionalFormatting>
  <conditionalFormatting sqref="F79">
    <cfRule type="expression" dxfId="143" priority="230" stopIfTrue="1">
      <formula>B79=""</formula>
    </cfRule>
    <cfRule type="expression" dxfId="142" priority="231">
      <formula>F79=""</formula>
    </cfRule>
  </conditionalFormatting>
  <conditionalFormatting sqref="F83">
    <cfRule type="expression" dxfId="141" priority="228" stopIfTrue="1">
      <formula>B83=""</formula>
    </cfRule>
    <cfRule type="expression" dxfId="140" priority="229">
      <formula>F83=""</formula>
    </cfRule>
  </conditionalFormatting>
  <conditionalFormatting sqref="F87">
    <cfRule type="expression" dxfId="139" priority="226" stopIfTrue="1">
      <formula>B87=""</formula>
    </cfRule>
    <cfRule type="expression" dxfId="138" priority="227">
      <formula>F87=""</formula>
    </cfRule>
  </conditionalFormatting>
  <conditionalFormatting sqref="F81">
    <cfRule type="expression" dxfId="137" priority="221">
      <formula>F81&lt;&gt;""</formula>
    </cfRule>
    <cfRule type="expression" dxfId="136" priority="222">
      <formula>B79="Higher Education"</formula>
    </cfRule>
    <cfRule type="expression" dxfId="135" priority="223">
      <formula>B79="Upper Secondary Education"</formula>
    </cfRule>
    <cfRule type="expression" dxfId="134" priority="224">
      <formula>B79="Lower Secondary Education"</formula>
    </cfRule>
    <cfRule type="expression" dxfId="133" priority="225">
      <formula>B79="Primary Education"</formula>
    </cfRule>
  </conditionalFormatting>
  <conditionalFormatting sqref="F85">
    <cfRule type="expression" dxfId="132" priority="216">
      <formula>F85&lt;&gt;""</formula>
    </cfRule>
    <cfRule type="expression" dxfId="131" priority="217">
      <formula>B83="Higher Education"</formula>
    </cfRule>
    <cfRule type="expression" dxfId="130" priority="218">
      <formula>B83="Upper Secondary Education"</formula>
    </cfRule>
    <cfRule type="expression" dxfId="129" priority="219">
      <formula>B83="Lower Secondary Education"</formula>
    </cfRule>
    <cfRule type="expression" dxfId="128" priority="220">
      <formula>B83="Primary Education"</formula>
    </cfRule>
  </conditionalFormatting>
  <conditionalFormatting sqref="F89">
    <cfRule type="expression" dxfId="127" priority="211">
      <formula>F89&lt;&gt;""</formula>
    </cfRule>
    <cfRule type="expression" dxfId="126" priority="212">
      <formula>B87="Higher Education"</formula>
    </cfRule>
    <cfRule type="expression" dxfId="125" priority="213">
      <formula>B87="Upper Secondary Education"</formula>
    </cfRule>
    <cfRule type="expression" dxfId="124" priority="214">
      <formula>B87="Lower Secondary Education"</formula>
    </cfRule>
    <cfRule type="expression" dxfId="123" priority="215">
      <formula>B87="Primary Education"</formula>
    </cfRule>
  </conditionalFormatting>
  <conditionalFormatting sqref="O79 O83 O87">
    <cfRule type="containsBlanks" dxfId="122" priority="204">
      <formula>LEN(TRIM(O79))=0</formula>
    </cfRule>
  </conditionalFormatting>
  <conditionalFormatting sqref="O79">
    <cfRule type="expression" dxfId="121" priority="203">
      <formula>$B$79=""</formula>
    </cfRule>
  </conditionalFormatting>
  <conditionalFormatting sqref="O83">
    <cfRule type="expression" dxfId="120" priority="202">
      <formula>$B$83=""</formula>
    </cfRule>
  </conditionalFormatting>
  <conditionalFormatting sqref="O87">
    <cfRule type="expression" dxfId="119" priority="201">
      <formula>$B$87=""</formula>
    </cfRule>
  </conditionalFormatting>
  <conditionalFormatting sqref="R63:U66">
    <cfRule type="expression" dxfId="118" priority="317">
      <formula>$B$63=""</formula>
    </cfRule>
    <cfRule type="containsBlanks" dxfId="117" priority="318">
      <formula>LEN(TRIM(R63))=0</formula>
    </cfRule>
  </conditionalFormatting>
  <conditionalFormatting sqref="R67:S70">
    <cfRule type="expression" dxfId="116" priority="195">
      <formula>$B$63=""</formula>
    </cfRule>
    <cfRule type="containsBlanks" dxfId="115" priority="196">
      <formula>LEN(TRIM(R67))=0</formula>
    </cfRule>
  </conditionalFormatting>
  <conditionalFormatting sqref="R71:S74">
    <cfRule type="expression" dxfId="114" priority="193">
      <formula>$B$63=""</formula>
    </cfRule>
    <cfRule type="containsBlanks" dxfId="113" priority="194">
      <formula>LEN(TRIM(R71))=0</formula>
    </cfRule>
  </conditionalFormatting>
  <conditionalFormatting sqref="R75:S78">
    <cfRule type="expression" dxfId="112" priority="191">
      <formula>$B$63=""</formula>
    </cfRule>
    <cfRule type="containsBlanks" dxfId="111" priority="192">
      <formula>LEN(TRIM(R75))=0</formula>
    </cfRule>
  </conditionalFormatting>
  <conditionalFormatting sqref="T79:U82">
    <cfRule type="expression" dxfId="110" priority="189">
      <formula>$B$75=""</formula>
    </cfRule>
    <cfRule type="containsBlanks" dxfId="109" priority="190">
      <formula>LEN(TRIM(T79))=0</formula>
    </cfRule>
  </conditionalFormatting>
  <conditionalFormatting sqref="R79:S82">
    <cfRule type="expression" dxfId="108" priority="187">
      <formula>$B$63=""</formula>
    </cfRule>
    <cfRule type="containsBlanks" dxfId="107" priority="188">
      <formula>LEN(TRIM(R79))=0</formula>
    </cfRule>
  </conditionalFormatting>
  <conditionalFormatting sqref="T83:U86">
    <cfRule type="expression" dxfId="106" priority="185">
      <formula>$B$75=""</formula>
    </cfRule>
    <cfRule type="containsBlanks" dxfId="105" priority="186">
      <formula>LEN(TRIM(T83))=0</formula>
    </cfRule>
  </conditionalFormatting>
  <conditionalFormatting sqref="R83:S86">
    <cfRule type="expression" dxfId="104" priority="183">
      <formula>$B$63=""</formula>
    </cfRule>
    <cfRule type="containsBlanks" dxfId="103" priority="184">
      <formula>LEN(TRIM(R83))=0</formula>
    </cfRule>
  </conditionalFormatting>
  <conditionalFormatting sqref="T87:U90">
    <cfRule type="expression" dxfId="102" priority="181">
      <formula>$B$75=""</formula>
    </cfRule>
    <cfRule type="containsBlanks" dxfId="101" priority="182">
      <formula>LEN(TRIM(T87))=0</formula>
    </cfRule>
  </conditionalFormatting>
  <conditionalFormatting sqref="R87:S90">
    <cfRule type="expression" dxfId="100" priority="179">
      <formula>$B$63=""</formula>
    </cfRule>
    <cfRule type="containsBlanks" dxfId="99" priority="180">
      <formula>LEN(TRIM(R87))=0</formula>
    </cfRule>
  </conditionalFormatting>
  <conditionalFormatting sqref="AE161">
    <cfRule type="expression" dxfId="98" priority="99">
      <formula>AE161=""</formula>
    </cfRule>
  </conditionalFormatting>
  <conditionalFormatting sqref="AE29:AG30">
    <cfRule type="expression" dxfId="97" priority="95">
      <formula>AE29=""</formula>
    </cfRule>
  </conditionalFormatting>
  <conditionalFormatting sqref="F47:V48">
    <cfRule type="expression" dxfId="96" priority="94">
      <formula>F47=""</formula>
    </cfRule>
  </conditionalFormatting>
  <conditionalFormatting sqref="AB47:AG48">
    <cfRule type="expression" dxfId="95" priority="93">
      <formula>AB47=""</formula>
    </cfRule>
  </conditionalFormatting>
  <conditionalFormatting sqref="F49:L50">
    <cfRule type="expression" dxfId="94" priority="92">
      <formula>F49=""</formula>
    </cfRule>
  </conditionalFormatting>
  <conditionalFormatting sqref="P49:V50">
    <cfRule type="expression" dxfId="93" priority="91">
      <formula>P49=""</formula>
    </cfRule>
  </conditionalFormatting>
  <conditionalFormatting sqref="Z49:AG50">
    <cfRule type="expression" dxfId="92" priority="90">
      <formula>Z49=""</formula>
    </cfRule>
  </conditionalFormatting>
  <conditionalFormatting sqref="L116:O117">
    <cfRule type="expression" dxfId="91" priority="85">
      <formula>$I$114&lt;&gt;""</formula>
    </cfRule>
    <cfRule type="expression" dxfId="90" priority="86">
      <formula>$I$114="Word"</formula>
    </cfRule>
  </conditionalFormatting>
  <conditionalFormatting sqref="K138:P139 W138:AG139 Q140:R141 T140:V141 AB140:AC141 AF140:AG141 K136:AG137">
    <cfRule type="expression" dxfId="89" priority="11">
      <formula>$B$136="No"</formula>
    </cfRule>
    <cfRule type="expression" dxfId="88" priority="13">
      <formula>$B$136="Yes"</formula>
    </cfRule>
  </conditionalFormatting>
  <conditionalFormatting sqref="K136:AG137 K138:P139 Q140:R141 T140:V141 W138:AG139 AB140:AC141 AF140:AG141">
    <cfRule type="expression" dxfId="87" priority="10">
      <formula>$B$136=""</formula>
    </cfRule>
  </conditionalFormatting>
  <conditionalFormatting sqref="K142:AG143 K144:P145 W144:AG145 Q146:R147 T146:V147 AB146:AC147 AF146:AG147">
    <cfRule type="expression" dxfId="86" priority="78">
      <formula>$B$142="No"</formula>
    </cfRule>
    <cfRule type="expression" dxfId="85" priority="73">
      <formula>$B$142="Yes"</formula>
    </cfRule>
    <cfRule type="expression" dxfId="84" priority="80">
      <formula>$B$142=""</formula>
    </cfRule>
  </conditionalFormatting>
  <conditionalFormatting sqref="S140:S141 AD140:AE141">
    <cfRule type="expression" dxfId="83" priority="71">
      <formula>$B$136="No"</formula>
    </cfRule>
    <cfRule type="expression" dxfId="82" priority="76">
      <formula>$B$136=""</formula>
    </cfRule>
    <cfRule type="expression" priority="77">
      <formula>$B$136="Yes"</formula>
    </cfRule>
  </conditionalFormatting>
  <conditionalFormatting sqref="S146:S147 AD146:AE147">
    <cfRule type="expression" dxfId="81" priority="2">
      <formula>$B$142="No"</formula>
    </cfRule>
    <cfRule type="expression" dxfId="80" priority="74">
      <formula>$B$142="Yes"</formula>
    </cfRule>
    <cfRule type="expression" dxfId="79" priority="1">
      <formula>$B$142=""</formula>
    </cfRule>
  </conditionalFormatting>
  <conditionalFormatting sqref="B182:C183">
    <cfRule type="expression" dxfId="78" priority="62">
      <formula>$A$182=TRUE</formula>
    </cfRule>
    <cfRule type="expression" dxfId="77" priority="67">
      <formula>$A$183=FALSE</formula>
    </cfRule>
    <cfRule type="expression" dxfId="76" priority="68">
      <formula>$A$183=TRUE</formula>
    </cfRule>
  </conditionalFormatting>
  <conditionalFormatting sqref="B184:C185">
    <cfRule type="expression" dxfId="75" priority="61">
      <formula>$A$184=TRUE</formula>
    </cfRule>
    <cfRule type="expression" dxfId="74" priority="66">
      <formula>$A$185=FALSE</formula>
    </cfRule>
  </conditionalFormatting>
  <conditionalFormatting sqref="B186:C187">
    <cfRule type="expression" dxfId="73" priority="60">
      <formula>$A$186=TRUE</formula>
    </cfRule>
    <cfRule type="expression" dxfId="72" priority="65">
      <formula>$A$187=FALSE</formula>
    </cfRule>
  </conditionalFormatting>
  <conditionalFormatting sqref="B188:C189">
    <cfRule type="expression" dxfId="71" priority="59">
      <formula>$A$188=TRUE</formula>
    </cfRule>
    <cfRule type="expression" dxfId="70" priority="64">
      <formula>$A$189=FALSE</formula>
    </cfRule>
  </conditionalFormatting>
  <conditionalFormatting sqref="B190:C191">
    <cfRule type="expression" dxfId="69" priority="58">
      <formula>$A$190=TRUE</formula>
    </cfRule>
    <cfRule type="expression" dxfId="68" priority="63">
      <formula>$A$191=FALSE</formula>
    </cfRule>
  </conditionalFormatting>
  <conditionalFormatting sqref="AB384:AD385">
    <cfRule type="expression" dxfId="67" priority="56">
      <formula>$AB$384=""</formula>
    </cfRule>
    <cfRule type="expression" priority="57">
      <formula>$AB$384="Yes"</formula>
    </cfRule>
  </conditionalFormatting>
  <conditionalFormatting sqref="AB389:AD389">
    <cfRule type="expression" dxfId="66" priority="52">
      <formula>$AB$389=""</formula>
    </cfRule>
  </conditionalFormatting>
  <conditionalFormatting sqref="AB390:AD390">
    <cfRule type="expression" dxfId="65" priority="51">
      <formula>$AB$390=""</formula>
    </cfRule>
  </conditionalFormatting>
  <conditionalFormatting sqref="AB386">
    <cfRule type="containsText" dxfId="64" priority="50" operator="containsText" text="No">
      <formula>NOT(ISERROR(SEARCH("No",AB386)))</formula>
    </cfRule>
  </conditionalFormatting>
  <conditionalFormatting sqref="AB388">
    <cfRule type="containsText" dxfId="63" priority="46" operator="containsText" text="No">
      <formula>NOT(ISERROR(SEARCH("No",AB388)))</formula>
    </cfRule>
  </conditionalFormatting>
  <conditionalFormatting sqref="AB386">
    <cfRule type="expression" dxfId="62" priority="44">
      <formula>$AB$386=""</formula>
    </cfRule>
  </conditionalFormatting>
  <conditionalFormatting sqref="AB388:AD388">
    <cfRule type="expression" dxfId="61" priority="42">
      <formula>$AB$388=""</formula>
    </cfRule>
  </conditionalFormatting>
  <conditionalFormatting sqref="AB380">
    <cfRule type="containsBlanks" dxfId="60" priority="41">
      <formula>LEN(TRIM(AB380))=0</formula>
    </cfRule>
  </conditionalFormatting>
  <conditionalFormatting sqref="AB380">
    <cfRule type="containsText" dxfId="59" priority="40" operator="containsText" text="No">
      <formula>NOT(ISERROR(SEARCH("No",AB380)))</formula>
    </cfRule>
  </conditionalFormatting>
  <conditionalFormatting sqref="L107:M109">
    <cfRule type="expression" dxfId="58" priority="39">
      <formula>$L$107=""</formula>
    </cfRule>
  </conditionalFormatting>
  <conditionalFormatting sqref="N107">
    <cfRule type="expression" dxfId="57" priority="37">
      <formula>$N$107=""</formula>
    </cfRule>
  </conditionalFormatting>
  <conditionalFormatting sqref="L110:M110">
    <cfRule type="expression" dxfId="56" priority="35">
      <formula>$L$111=""</formula>
    </cfRule>
  </conditionalFormatting>
  <conditionalFormatting sqref="L111">
    <cfRule type="expression" dxfId="55" priority="34">
      <formula>$L$111=""</formula>
    </cfRule>
  </conditionalFormatting>
  <conditionalFormatting sqref="L110:M110">
    <cfRule type="expression" dxfId="54" priority="21">
      <formula>$L$107&lt;&gt;""</formula>
    </cfRule>
  </conditionalFormatting>
  <conditionalFormatting sqref="K136:AG137">
    <cfRule type="expression" dxfId="52" priority="19">
      <formula>$K$136&lt;&gt;""</formula>
    </cfRule>
  </conditionalFormatting>
  <conditionalFormatting sqref="K138:P139">
    <cfRule type="expression" dxfId="51" priority="18">
      <formula>$K$138&lt;&gt;""</formula>
    </cfRule>
  </conditionalFormatting>
  <conditionalFormatting sqref="W138:AG139">
    <cfRule type="expression" dxfId="50" priority="17">
      <formula>$W$138&lt;&gt;""</formula>
    </cfRule>
  </conditionalFormatting>
  <conditionalFormatting sqref="Q140:R141">
    <cfRule type="expression" dxfId="49" priority="16">
      <formula>$Q$140&lt;&gt;""</formula>
    </cfRule>
  </conditionalFormatting>
  <conditionalFormatting sqref="T140:V141">
    <cfRule type="expression" dxfId="48" priority="15">
      <formula>$T$140&lt;&gt;""</formula>
    </cfRule>
  </conditionalFormatting>
  <conditionalFormatting sqref="K136:AG137 K138:P139 Q140:R141 T140:V141 W138:AG139 AB140:AC141 AF140:AG141">
    <cfRule type="notContainsBlanks" dxfId="47" priority="12" stopIfTrue="1">
      <formula>LEN(TRIM(K136))&gt;0</formula>
    </cfRule>
  </conditionalFormatting>
  <conditionalFormatting sqref="K142:AG143 K144:P145 Q146:R147 T146:V147 W144:AG145 AB146:AE147">
    <cfRule type="notContainsBlanks" dxfId="46" priority="3">
      <formula>LEN(TRIM(K142))&gt;0</formula>
    </cfRule>
  </conditionalFormatting>
  <dataValidations xWindow="536" yWindow="636" count="21">
    <dataValidation imeMode="off" allowBlank="1" showInputMessage="1" showErrorMessage="1" sqref="G23:AG26" xr:uid="{00000000-0002-0000-0000-000000000000}"/>
    <dataValidation type="list" allowBlank="1" showInputMessage="1" showErrorMessage="1" sqref="AB406:AB407 AB379:AB381 AB375" xr:uid="{00000000-0002-0000-0000-000001000000}">
      <formula1>yes_no2</formula1>
    </dataValidation>
    <dataValidation type="list" allowBlank="1" showInputMessage="1" showErrorMessage="1" sqref="I153:S154" xr:uid="{00000000-0002-0000-0000-000002000000}">
      <formula1>Type_of_Organization</formula1>
    </dataValidation>
    <dataValidation type="list" allowBlank="1" showInputMessage="1" showErrorMessage="1" sqref="L99 L101 L103 L105 L116" xr:uid="{00000000-0002-0000-0000-000003000000}">
      <formula1>English</formula1>
    </dataValidation>
    <dataValidation allowBlank="1" showErrorMessage="1" prompt="Province, Coutnry of the organization" sqref="F45 F49" xr:uid="{00000000-0002-0000-0000-000004000000}"/>
    <dataValidation type="list" allowBlank="1" showInputMessage="1" showErrorMessage="1" sqref="AD230:AF257" xr:uid="{00000000-0002-0000-0000-000006000000}">
      <formula1>Full_Part</formula1>
    </dataValidation>
    <dataValidation allowBlank="1" showInputMessage="1" showErrorMessage="1" prompt="ex) Nairobi, Kenya" sqref="O63 O67 O71 O75 O79 O83 O87" xr:uid="{00000000-0002-0000-0000-000007000000}"/>
    <dataValidation type="list" allowBlank="1" showInputMessage="1" showErrorMessage="1" sqref="B120 B126 B130 AA39 AB377 AB370 AB399:AB405 AB368 AB384 B136 B142 AB372:AB374 AB386 AB388:AB390 AB394:AB396" xr:uid="{00000000-0002-0000-0000-000008000000}">
      <formula1>Yes_No</formula1>
    </dataValidation>
    <dataValidation allowBlank="1" showInputMessage="1" showErrorMessage="1" prompt="Province, Coutnry of the organization" sqref="F163:L164" xr:uid="{00000000-0002-0000-0000-000009000000}"/>
    <dataValidation type="list" allowBlank="1" showInputMessage="1" showErrorMessage="1" prompt="day" sqref="W29:Y30 I161:J162 Y161:Z162" xr:uid="{00000000-0002-0000-0000-00000A000000}">
      <formula1>Day</formula1>
    </dataValidation>
    <dataValidation type="list" allowBlank="1" showInputMessage="1" showErrorMessage="1" sqref="AB43:AG44 AB47:AG48" xr:uid="{00000000-0002-0000-0000-00000B000000}">
      <formula1>Relationship</formula1>
    </dataValidation>
    <dataValidation type="list" allowBlank="1" showInputMessage="1" showErrorMessage="1" prompt="month" sqref="X83 Q140 L161:M162 AB161:AC162 Q146 AB146:AC147 AB140:AC141 X69 AB122:AC123 Z230 X65 X63 Z256 Z254 Z236 Z234 Z240 Z238 Z244 Z242 Z248 Z246 Z232 Q122 Z252 Z250 Q134 X67 AB134:AC135 X73 X71 X77 X75 X89 X87 X81 X79 X85" xr:uid="{00000000-0002-0000-0000-00000C000000}">
      <formula1>Month</formula1>
    </dataValidation>
    <dataValidation allowBlank="1" showInputMessage="1" showErrorMessage="1" prompt="ex) Bachelor of Business Administration" sqref="AB63:AF78 AB87 AB83 AB79" xr:uid="{00000000-0002-0000-0000-00000D000000}"/>
    <dataValidation type="list" allowBlank="1" showInputMessage="1" showErrorMessage="1" sqref="B63:E78 B87 B83 B79" xr:uid="{00000000-0002-0000-0000-00000E000000}">
      <formula1>Education_Level</formula1>
    </dataValidation>
    <dataValidation allowBlank="1" showInputMessage="1" showErrorMessage="1" prompt="Faculty/Department" sqref="F65:N66 F69:N70 F73:N74 F77:N78 F89 F85 F81" xr:uid="{00000000-0002-0000-0000-00000F000000}"/>
    <dataValidation allowBlank="1" showInputMessage="1" showErrorMessage="1" prompt="Name of School" sqref="F63:N64 F67:N68 F71:N72 F75:N76 F83 F79 F87" xr:uid="{00000000-0002-0000-0000-000010000000}"/>
    <dataValidation type="list" allowBlank="1" showInputMessage="1" showErrorMessage="1" prompt="month" sqref="AA29:AC30" xr:uid="{43E449E5-2DCA-4BC1-B3E1-06C760103E21}">
      <formula1>Months</formula1>
    </dataValidation>
    <dataValidation type="list" allowBlank="1" showInputMessage="1" showErrorMessage="1" sqref="L107" xr:uid="{4AD0BA9E-CC86-494F-A848-90751725EF8E}">
      <formula1>"TOEFL iBT, TOEIC Listening&amp;Reading Test, IELTS, Others"</formula1>
    </dataValidation>
    <dataValidation allowBlank="1" showInputMessage="1" showErrorMessage="1" promptTitle="Score" prompt="Enter your score number" sqref="N107" xr:uid="{58B0AA45-3294-4ECF-99FF-080B62B8825B}"/>
    <dataValidation allowBlank="1" showInputMessage="1" showErrorMessage="1" promptTitle="Test type" prompt="If 'Others', specify the type of official Engligh Exam" sqref="L110:M110" xr:uid="{A7CE37C9-754D-4679-B7AA-BC2080B6AA77}"/>
    <dataValidation allowBlank="1" showInputMessage="1" showErrorMessage="1" promptTitle="Date of Exam" prompt="(year/month/day)" sqref="L111:O111" xr:uid="{F38128F0-E628-43FC-9B66-5DE2D3BFF95C}"/>
  </dataValidations>
  <pageMargins left="0.23622047244094491" right="0.23622047244094491" top="0.74803149606299213" bottom="0.59055118110236227" header="0.31496062992125984" footer="0.31496062992125984"/>
  <pageSetup paperSize="9" scale="85" fitToHeight="0" orientation="portrait" cellComments="asDisplayed" r:id="rId1"/>
  <headerFooter>
    <oddHeader>&amp;LABE Initiative 10th Batch FY2023
Application Form&amp;R&amp;"Arial,標準"CONFIDENTIAL</oddHeader>
    <oddFooter>&amp;C&amp;P</oddFooter>
  </headerFooter>
  <rowBreaks count="8" manualBreakCount="8">
    <brk id="50" max="16383" man="1"/>
    <brk id="96" max="16383" man="1"/>
    <brk id="148" max="16383" man="1"/>
    <brk id="192" max="32" man="1"/>
    <brk id="222" max="32" man="1"/>
    <brk id="268" max="16383" man="1"/>
    <brk id="336" max="32" man="1"/>
    <brk id="3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Option Button 7">
              <controlPr defaultSize="0" autoFill="0" autoLine="0" autoPict="0">
                <anchor moveWithCells="1">
                  <from>
                    <xdr:col>0</xdr:col>
                    <xdr:colOff>0</xdr:colOff>
                    <xdr:row>14</xdr:row>
                    <xdr:rowOff>31750</xdr:rowOff>
                  </from>
                  <to>
                    <xdr:col>23</xdr:col>
                    <xdr:colOff>57150</xdr:colOff>
                    <xdr:row>16</xdr:row>
                    <xdr:rowOff>114300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31750</xdr:colOff>
                    <xdr:row>186</xdr:row>
                    <xdr:rowOff>0</xdr:rowOff>
                  </from>
                  <to>
                    <xdr:col>2</xdr:col>
                    <xdr:colOff>184150</xdr:colOff>
                    <xdr:row>186</xdr:row>
                    <xdr:rowOff>260350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31750</xdr:colOff>
                    <xdr:row>187</xdr:row>
                    <xdr:rowOff>0</xdr:rowOff>
                  </from>
                  <to>
                    <xdr:col>2</xdr:col>
                    <xdr:colOff>184150</xdr:colOff>
                    <xdr:row>187</xdr:row>
                    <xdr:rowOff>260350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xdr:col>
                    <xdr:colOff>31750</xdr:colOff>
                    <xdr:row>188</xdr:row>
                    <xdr:rowOff>0</xdr:rowOff>
                  </from>
                  <to>
                    <xdr:col>2</xdr:col>
                    <xdr:colOff>184150</xdr:colOff>
                    <xdr:row>188</xdr:row>
                    <xdr:rowOff>260350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1</xdr:col>
                    <xdr:colOff>31750</xdr:colOff>
                    <xdr:row>189</xdr:row>
                    <xdr:rowOff>0</xdr:rowOff>
                  </from>
                  <to>
                    <xdr:col>2</xdr:col>
                    <xdr:colOff>184150</xdr:colOff>
                    <xdr:row>189</xdr:row>
                    <xdr:rowOff>260350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1</xdr:col>
                    <xdr:colOff>31750</xdr:colOff>
                    <xdr:row>190</xdr:row>
                    <xdr:rowOff>0</xdr:rowOff>
                  </from>
                  <to>
                    <xdr:col>2</xdr:col>
                    <xdr:colOff>184150</xdr:colOff>
                    <xdr:row>190</xdr:row>
                    <xdr:rowOff>260350</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1</xdr:col>
                    <xdr:colOff>31750</xdr:colOff>
                    <xdr:row>189</xdr:row>
                    <xdr:rowOff>0</xdr:rowOff>
                  </from>
                  <to>
                    <xdr:col>2</xdr:col>
                    <xdr:colOff>184150</xdr:colOff>
                    <xdr:row>189</xdr:row>
                    <xdr:rowOff>260350</xdr:rowOff>
                  </to>
                </anchor>
              </controlPr>
            </control>
          </mc:Choice>
        </mc:AlternateContent>
        <mc:AlternateContent xmlns:mc="http://schemas.openxmlformats.org/markup-compatibility/2006">
          <mc:Choice Requires="x14">
            <control shapeId="4121" r:id="rId11" name="Check Box 25">
              <controlPr defaultSize="0" autoFill="0" autoLine="0" autoPict="0">
                <anchor moveWithCells="1">
                  <from>
                    <xdr:col>1</xdr:col>
                    <xdr:colOff>31750</xdr:colOff>
                    <xdr:row>181</xdr:row>
                    <xdr:rowOff>0</xdr:rowOff>
                  </from>
                  <to>
                    <xdr:col>2</xdr:col>
                    <xdr:colOff>184150</xdr:colOff>
                    <xdr:row>181</xdr:row>
                    <xdr:rowOff>260350</xdr:rowOff>
                  </to>
                </anchor>
              </controlPr>
            </control>
          </mc:Choice>
        </mc:AlternateContent>
        <mc:AlternateContent xmlns:mc="http://schemas.openxmlformats.org/markup-compatibility/2006">
          <mc:Choice Requires="x14">
            <control shapeId="4122" r:id="rId12" name="Check Box 26">
              <controlPr defaultSize="0" autoFill="0" autoLine="0" autoPict="0">
                <anchor moveWithCells="1">
                  <from>
                    <xdr:col>1</xdr:col>
                    <xdr:colOff>31750</xdr:colOff>
                    <xdr:row>182</xdr:row>
                    <xdr:rowOff>0</xdr:rowOff>
                  </from>
                  <to>
                    <xdr:col>2</xdr:col>
                    <xdr:colOff>184150</xdr:colOff>
                    <xdr:row>182</xdr:row>
                    <xdr:rowOff>260350</xdr:rowOff>
                  </to>
                </anchor>
              </controlPr>
            </control>
          </mc:Choice>
        </mc:AlternateContent>
        <mc:AlternateContent xmlns:mc="http://schemas.openxmlformats.org/markup-compatibility/2006">
          <mc:Choice Requires="x14">
            <control shapeId="4123" r:id="rId13" name="Check Box 27">
              <controlPr defaultSize="0" autoFill="0" autoLine="0" autoPict="0">
                <anchor moveWithCells="1">
                  <from>
                    <xdr:col>1</xdr:col>
                    <xdr:colOff>31750</xdr:colOff>
                    <xdr:row>183</xdr:row>
                    <xdr:rowOff>0</xdr:rowOff>
                  </from>
                  <to>
                    <xdr:col>2</xdr:col>
                    <xdr:colOff>184150</xdr:colOff>
                    <xdr:row>183</xdr:row>
                    <xdr:rowOff>260350</xdr:rowOff>
                  </to>
                </anchor>
              </controlPr>
            </control>
          </mc:Choice>
        </mc:AlternateContent>
        <mc:AlternateContent xmlns:mc="http://schemas.openxmlformats.org/markup-compatibility/2006">
          <mc:Choice Requires="x14">
            <control shapeId="4124" r:id="rId14" name="Check Box 28">
              <controlPr defaultSize="0" autoFill="0" autoLine="0" autoPict="0">
                <anchor moveWithCells="1">
                  <from>
                    <xdr:col>1</xdr:col>
                    <xdr:colOff>31750</xdr:colOff>
                    <xdr:row>184</xdr:row>
                    <xdr:rowOff>0</xdr:rowOff>
                  </from>
                  <to>
                    <xdr:col>2</xdr:col>
                    <xdr:colOff>184150</xdr:colOff>
                    <xdr:row>184</xdr:row>
                    <xdr:rowOff>260350</xdr:rowOff>
                  </to>
                </anchor>
              </controlPr>
            </control>
          </mc:Choice>
        </mc:AlternateContent>
        <mc:AlternateContent xmlns:mc="http://schemas.openxmlformats.org/markup-compatibility/2006">
          <mc:Choice Requires="x14">
            <control shapeId="4125" r:id="rId15" name="Check Box 29">
              <controlPr defaultSize="0" autoFill="0" autoLine="0" autoPict="0">
                <anchor moveWithCells="1">
                  <from>
                    <xdr:col>1</xdr:col>
                    <xdr:colOff>31750</xdr:colOff>
                    <xdr:row>183</xdr:row>
                    <xdr:rowOff>0</xdr:rowOff>
                  </from>
                  <to>
                    <xdr:col>2</xdr:col>
                    <xdr:colOff>184150</xdr:colOff>
                    <xdr:row>183</xdr:row>
                    <xdr:rowOff>260350</xdr:rowOff>
                  </to>
                </anchor>
              </controlPr>
            </control>
          </mc:Choice>
        </mc:AlternateContent>
        <mc:AlternateContent xmlns:mc="http://schemas.openxmlformats.org/markup-compatibility/2006">
          <mc:Choice Requires="x14">
            <control shapeId="4126" r:id="rId16" name="Check Box 30">
              <controlPr defaultSize="0" autoFill="0" autoLine="0" autoPict="0">
                <anchor moveWithCells="1">
                  <from>
                    <xdr:col>1</xdr:col>
                    <xdr:colOff>31750</xdr:colOff>
                    <xdr:row>185</xdr:row>
                    <xdr:rowOff>0</xdr:rowOff>
                  </from>
                  <to>
                    <xdr:col>2</xdr:col>
                    <xdr:colOff>184150</xdr:colOff>
                    <xdr:row>185</xdr:row>
                    <xdr:rowOff>260350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63" id="{966C9313-8CF1-4CB2-8B80-CBCCE9F2EA63}">
            <xm:f>'Annex.3 Medical History'!$B$6="No"</xm:f>
            <x14:dxf>
              <fill>
                <patternFill patternType="lightUp">
                  <bgColor auto="1"/>
                </patternFill>
              </fill>
            </x14:dxf>
          </x14:cfRule>
          <xm:sqref>A407 E407 AB407 AF407</xm:sqref>
        </x14:conditionalFormatting>
      </x14:conditionalFormattings>
    </ext>
    <ext xmlns:x14="http://schemas.microsoft.com/office/spreadsheetml/2009/9/main" uri="{CCE6A557-97BC-4b89-ADB6-D9C93CAAB3DF}">
      <x14:dataValidations xmlns:xm="http://schemas.microsoft.com/office/excel/2006/main" xWindow="536" yWindow="636" count="7">
        <x14:dataValidation type="list" allowBlank="1" showInputMessage="1" showErrorMessage="1" xr:uid="{00000000-0002-0000-0000-000011000000}">
          <x14:formula1>
            <xm:f>List!$G$2:$G$4</xm:f>
          </x14:formula1>
          <xm:sqref>G29:Q30</xm:sqref>
        </x14:dataValidation>
        <x14:dataValidation type="list" allowBlank="1" showInputMessage="1" showErrorMessage="1" prompt="year" xr:uid="{00000000-0002-0000-0000-000012000000}">
          <x14:formula1>
            <xm:f>List!$D$2:$D$52</xm:f>
          </x14:formula1>
          <xm:sqref>AE29</xm:sqref>
        </x14:dataValidation>
        <x14:dataValidation type="list" allowBlank="1" showInputMessage="1" showErrorMessage="1" xr:uid="{18322E13-B79F-4C22-B46B-ED3DC5D359D9}">
          <x14:formula1>
            <xm:f>List!$P$2:$P$5</xm:f>
          </x14:formula1>
          <xm:sqref>AG230:AG257</xm:sqref>
        </x14:dataValidation>
        <x14:dataValidation type="list" allowBlank="1" showInputMessage="1" showErrorMessage="1" xr:uid="{00000000-0002-0000-0000-000014000000}">
          <x14:formula1>
            <xm:f>List!$D2:$D53</xm:f>
          </x14:formula1>
          <xm:sqref>Z63:AA64</xm:sqref>
        </x14:dataValidation>
        <x14:dataValidation type="list" allowBlank="1" showInputMessage="1" showErrorMessage="1" error="Please enter a country" xr:uid="{48D6FA93-7679-4CCD-9A23-47B09419D015}">
          <x14:formula1>
            <xm:f>List!H:H</xm:f>
          </x14:formula1>
          <xm:sqref>G31:Q32</xm:sqref>
        </x14:dataValidation>
        <x14:dataValidation type="list" allowBlank="1" showInputMessage="1" showErrorMessage="1" prompt="year" xr:uid="{B4F03F93-68F5-4627-8A6D-C017BEEA1255}">
          <x14:formula1>
            <xm:f>List!$D$2:$D$53</xm:f>
          </x14:formula1>
          <xm:sqref>AF134:AG135 AF140:AG141 AF146:AG147 T146:V147 T140:V141 T134:V135 T122:V123 AF122:AG123 O161:Q162 AB230:AC231 AB232:AC233 AB234:AC257</xm:sqref>
        </x14:dataValidation>
        <x14:dataValidation type="list" allowBlank="1" showInputMessage="1" showErrorMessage="1" xr:uid="{895A309A-10F0-4E3D-BA3F-01BADFE22D39}">
          <x14:formula1>
            <xm:f>List!$D$2:$D$53</xm:f>
          </x14:formula1>
          <xm:sqref>AE161:AG162 Z65:AA90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B2:AT40"/>
  <sheetViews>
    <sheetView showRuler="0" view="pageLayout" topLeftCell="A13" zoomScaleNormal="130" zoomScaleSheetLayoutView="85" workbookViewId="0">
      <selection activeCell="G27" sqref="G27:I31"/>
    </sheetView>
  </sheetViews>
  <sheetFormatPr defaultColWidth="2.625" defaultRowHeight="15" customHeight="1"/>
  <cols>
    <col min="1" max="1" width="3.875" style="1" customWidth="1"/>
    <col min="2" max="2" width="4.125" style="1" customWidth="1"/>
    <col min="3" max="5" width="2.625" style="1"/>
    <col min="6" max="6" width="2.625" style="24"/>
    <col min="7" max="8" width="2.625" style="1"/>
    <col min="9" max="9" width="4.625" style="1" customWidth="1"/>
    <col min="10" max="22" width="2.625" style="1"/>
    <col min="23" max="23" width="2.625" style="1" customWidth="1"/>
    <col min="24" max="32" width="2.625" style="1"/>
    <col min="33" max="33" width="10.375" style="1" customWidth="1"/>
    <col min="34" max="16384" width="2.625" style="1"/>
  </cols>
  <sheetData>
    <row r="2" spans="2:33" ht="9" customHeight="1">
      <c r="Y2" s="64"/>
      <c r="Z2" s="64"/>
      <c r="AA2" s="64"/>
      <c r="AB2" s="64"/>
      <c r="AC2" s="64"/>
      <c r="AD2" s="64"/>
      <c r="AE2" s="64"/>
      <c r="AF2" s="64"/>
      <c r="AG2" s="64"/>
    </row>
    <row r="3" spans="2:33" ht="15" customHeight="1">
      <c r="B3" s="759" t="s">
        <v>197</v>
      </c>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row>
    <row r="4" spans="2:33" ht="27.95" customHeight="1">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c r="AE4" s="759"/>
      <c r="AF4" s="759"/>
      <c r="AG4" s="759"/>
    </row>
    <row r="5" spans="2:33" ht="7.7" customHeight="1">
      <c r="X5" s="32"/>
      <c r="Y5" s="32"/>
      <c r="Z5" s="31"/>
      <c r="AA5" s="31"/>
      <c r="AB5" s="31"/>
      <c r="AC5" s="31"/>
      <c r="AD5" s="31"/>
      <c r="AE5" s="31"/>
      <c r="AF5" s="31"/>
      <c r="AG5" s="31"/>
    </row>
    <row r="6" spans="2:33" ht="15" customHeight="1">
      <c r="C6" s="761" t="s">
        <v>198</v>
      </c>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row>
    <row r="7" spans="2:33" ht="15" customHeight="1">
      <c r="C7" s="656"/>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row>
    <row r="8" spans="2:33" ht="15" customHeight="1">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row>
    <row r="9" spans="2:33" ht="15" customHeight="1">
      <c r="C9" s="656"/>
      <c r="D9" s="656"/>
      <c r="E9" s="656"/>
      <c r="F9" s="656"/>
      <c r="G9" s="656"/>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c r="AG9" s="656"/>
    </row>
    <row r="10" spans="2:33" ht="15" customHeight="1">
      <c r="C10" s="656"/>
      <c r="D10" s="656"/>
      <c r="E10" s="656"/>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row>
    <row r="11" spans="2:33" ht="15" customHeight="1">
      <c r="C11" s="656"/>
      <c r="D11" s="656"/>
      <c r="E11" s="656"/>
      <c r="F11" s="656"/>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row>
    <row r="12" spans="2:33" ht="15" customHeight="1">
      <c r="B12" s="392" t="s">
        <v>199</v>
      </c>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row>
    <row r="13" spans="2:33" ht="15" customHeight="1">
      <c r="B13" s="4"/>
      <c r="C13" s="4"/>
      <c r="D13" s="4"/>
      <c r="E13" s="4"/>
      <c r="F13" s="40"/>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2:33" ht="15" customHeight="1">
      <c r="B14" s="38" t="s">
        <v>47</v>
      </c>
      <c r="C14" s="492" t="s">
        <v>200</v>
      </c>
      <c r="D14" s="492"/>
      <c r="E14" s="492"/>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2"/>
    </row>
    <row r="15" spans="2:33" ht="15" customHeight="1">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row>
    <row r="16" spans="2:33" ht="15" customHeight="1">
      <c r="B16" s="5"/>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row>
    <row r="17" spans="2:35" ht="15" customHeight="1">
      <c r="C17" s="885" t="s">
        <v>2</v>
      </c>
      <c r="D17" s="885"/>
      <c r="E17" s="885"/>
      <c r="F17" s="885"/>
      <c r="G17" s="885"/>
      <c r="H17" s="885"/>
      <c r="I17" s="885"/>
      <c r="J17" s="885"/>
      <c r="K17" s="885"/>
      <c r="L17" s="31"/>
      <c r="M17" s="31"/>
      <c r="T17" s="886"/>
      <c r="U17" s="887"/>
      <c r="V17" s="887"/>
      <c r="W17" s="887"/>
      <c r="X17" s="887"/>
      <c r="Y17" s="887"/>
      <c r="Z17" s="887"/>
      <c r="AA17" s="887"/>
      <c r="AB17" s="887"/>
      <c r="AC17" s="887"/>
      <c r="AD17" s="887"/>
      <c r="AE17" s="887"/>
      <c r="AF17" s="887"/>
      <c r="AG17" s="887"/>
      <c r="AH17" s="17"/>
    </row>
    <row r="18" spans="2:35" ht="15" customHeight="1">
      <c r="C18" s="885"/>
      <c r="D18" s="885"/>
      <c r="E18" s="885"/>
      <c r="F18" s="885"/>
      <c r="G18" s="885"/>
      <c r="H18" s="885"/>
      <c r="I18" s="885"/>
      <c r="J18" s="885"/>
      <c r="K18" s="885"/>
      <c r="L18" s="31"/>
      <c r="M18" s="31"/>
      <c r="N18" s="19" t="s">
        <v>150</v>
      </c>
      <c r="O18" s="19"/>
      <c r="P18" s="19"/>
      <c r="Q18" s="19"/>
      <c r="R18" s="19"/>
      <c r="S18" s="19"/>
      <c r="T18" s="888"/>
      <c r="U18" s="888"/>
      <c r="V18" s="888"/>
      <c r="W18" s="888"/>
      <c r="X18" s="888"/>
      <c r="Y18" s="888"/>
      <c r="Z18" s="888"/>
      <c r="AA18" s="888"/>
      <c r="AB18" s="888"/>
      <c r="AC18" s="888"/>
      <c r="AD18" s="888"/>
      <c r="AE18" s="888"/>
      <c r="AF18" s="888"/>
      <c r="AG18" s="888"/>
      <c r="AH18" s="17"/>
    </row>
    <row r="19" spans="2:35" ht="38.25" customHeight="1" thickBot="1">
      <c r="C19" s="33"/>
      <c r="D19" s="33"/>
      <c r="E19" s="33"/>
      <c r="F19" s="33"/>
      <c r="G19" s="33"/>
      <c r="H19" s="33"/>
      <c r="I19" s="33"/>
      <c r="J19" s="33"/>
      <c r="K19" s="33"/>
      <c r="L19" s="31"/>
      <c r="M19" s="31"/>
      <c r="T19" s="68"/>
      <c r="U19" s="68"/>
      <c r="V19" s="68"/>
      <c r="W19" s="68"/>
      <c r="X19" s="68"/>
      <c r="Y19" s="68"/>
      <c r="Z19" s="68"/>
      <c r="AA19" s="68"/>
      <c r="AB19" s="68"/>
      <c r="AC19" s="68"/>
      <c r="AD19" s="68"/>
      <c r="AE19" s="68"/>
      <c r="AF19" s="68"/>
      <c r="AG19" s="68"/>
      <c r="AH19" s="17"/>
    </row>
    <row r="20" spans="2:35" ht="32.450000000000003" customHeight="1">
      <c r="B20" s="849" t="s">
        <v>201</v>
      </c>
      <c r="C20" s="850"/>
      <c r="D20" s="851"/>
      <c r="E20" s="869" t="s">
        <v>202</v>
      </c>
      <c r="F20" s="870"/>
      <c r="G20" s="873" t="s">
        <v>203</v>
      </c>
      <c r="H20" s="874"/>
      <c r="I20" s="875"/>
      <c r="J20" s="879" t="s">
        <v>204</v>
      </c>
      <c r="K20" s="880"/>
      <c r="L20" s="880"/>
      <c r="M20" s="880"/>
      <c r="N20" s="881"/>
      <c r="O20" s="879" t="s">
        <v>205</v>
      </c>
      <c r="P20" s="880"/>
      <c r="Q20" s="880"/>
      <c r="R20" s="880"/>
      <c r="S20" s="880"/>
      <c r="T20" s="881"/>
      <c r="U20" s="879" t="s">
        <v>206</v>
      </c>
      <c r="V20" s="880"/>
      <c r="W20" s="880"/>
      <c r="X20" s="880"/>
      <c r="Y20" s="880"/>
      <c r="Z20" s="880"/>
      <c r="AA20" s="881"/>
      <c r="AB20" s="879" t="s">
        <v>207</v>
      </c>
      <c r="AC20" s="880"/>
      <c r="AD20" s="880"/>
      <c r="AE20" s="880"/>
      <c r="AF20" s="879" t="s">
        <v>208</v>
      </c>
      <c r="AG20" s="880"/>
      <c r="AH20" s="880"/>
      <c r="AI20" s="889"/>
    </row>
    <row r="21" spans="2:35" ht="39" customHeight="1">
      <c r="B21" s="852"/>
      <c r="C21" s="853"/>
      <c r="D21" s="854"/>
      <c r="E21" s="871"/>
      <c r="F21" s="872"/>
      <c r="G21" s="876"/>
      <c r="H21" s="877"/>
      <c r="I21" s="878"/>
      <c r="J21" s="882"/>
      <c r="K21" s="883"/>
      <c r="L21" s="883"/>
      <c r="M21" s="883"/>
      <c r="N21" s="884"/>
      <c r="O21" s="882"/>
      <c r="P21" s="883"/>
      <c r="Q21" s="883"/>
      <c r="R21" s="883"/>
      <c r="S21" s="883"/>
      <c r="T21" s="884"/>
      <c r="U21" s="882"/>
      <c r="V21" s="883"/>
      <c r="W21" s="883"/>
      <c r="X21" s="883"/>
      <c r="Y21" s="883"/>
      <c r="Z21" s="883"/>
      <c r="AA21" s="884"/>
      <c r="AB21" s="882"/>
      <c r="AC21" s="883"/>
      <c r="AD21" s="883"/>
      <c r="AE21" s="883"/>
      <c r="AF21" s="890"/>
      <c r="AG21" s="891"/>
      <c r="AH21" s="891"/>
      <c r="AI21" s="892"/>
    </row>
    <row r="22" spans="2:35" ht="12.6">
      <c r="B22" s="807" t="str">
        <f>IF($G$22="","",INDEX('Graduate School Code'!$I:$I,MATCH($G$22,'Graduate School Code'!$A:$A,0)))</f>
        <v/>
      </c>
      <c r="C22" s="808"/>
      <c r="D22" s="809"/>
      <c r="E22" s="833">
        <v>1</v>
      </c>
      <c r="F22" s="834"/>
      <c r="G22" s="856"/>
      <c r="H22" s="826"/>
      <c r="I22" s="827"/>
      <c r="J22" s="837" t="str">
        <f>IF($G$22="","",INDEX('Graduate School Code'!$B:$B,MATCH($G$22,'Graduate School Code'!$A:$A,0)))</f>
        <v/>
      </c>
      <c r="K22" s="838"/>
      <c r="L22" s="838"/>
      <c r="M22" s="838"/>
      <c r="N22" s="839"/>
      <c r="O22" s="843" t="str">
        <f>IF($G$22="","",INDEX('Graduate School Code'!$C:$C,MATCH($G$22,'Graduate School Code'!$A:$A,0)))</f>
        <v/>
      </c>
      <c r="P22" s="844"/>
      <c r="Q22" s="844"/>
      <c r="R22" s="844"/>
      <c r="S22" s="844"/>
      <c r="T22" s="845"/>
      <c r="U22" s="843" t="str">
        <f>IF($G$22="","",INDEX('Graduate School Code'!$D:$D,MATCH($G$22,'Graduate School Code'!$A:$A,0)))</f>
        <v/>
      </c>
      <c r="V22" s="844"/>
      <c r="W22" s="844"/>
      <c r="X22" s="844"/>
      <c r="Y22" s="844"/>
      <c r="Z22" s="844"/>
      <c r="AA22" s="845"/>
      <c r="AB22" s="816" t="str">
        <f>IF($G$22="","",INDEX('Graduate School Code'!$J:$J,MATCH($G$22,'Graduate School Code'!$A:$A,0)))</f>
        <v/>
      </c>
      <c r="AC22" s="816"/>
      <c r="AD22" s="816"/>
      <c r="AE22" s="817"/>
      <c r="AF22" s="857"/>
      <c r="AG22" s="857"/>
      <c r="AH22" s="857"/>
      <c r="AI22" s="858"/>
    </row>
    <row r="23" spans="2:35" ht="12.6">
      <c r="B23" s="810"/>
      <c r="C23" s="811"/>
      <c r="D23" s="812"/>
      <c r="E23" s="215"/>
      <c r="F23" s="377"/>
      <c r="G23" s="374"/>
      <c r="H23" s="375"/>
      <c r="I23" s="376"/>
      <c r="J23" s="208"/>
      <c r="K23" s="209"/>
      <c r="L23" s="209"/>
      <c r="M23" s="209"/>
      <c r="N23" s="210"/>
      <c r="O23" s="801"/>
      <c r="P23" s="802"/>
      <c r="Q23" s="802"/>
      <c r="R23" s="802"/>
      <c r="S23" s="802"/>
      <c r="T23" s="803"/>
      <c r="U23" s="801"/>
      <c r="V23" s="802"/>
      <c r="W23" s="802"/>
      <c r="X23" s="802"/>
      <c r="Y23" s="802"/>
      <c r="Z23" s="802"/>
      <c r="AA23" s="803"/>
      <c r="AB23" s="818"/>
      <c r="AC23" s="818"/>
      <c r="AD23" s="818"/>
      <c r="AE23" s="819"/>
      <c r="AF23" s="859"/>
      <c r="AG23" s="859"/>
      <c r="AH23" s="859"/>
      <c r="AI23" s="860"/>
    </row>
    <row r="24" spans="2:35" ht="12.6">
      <c r="B24" s="810"/>
      <c r="C24" s="811"/>
      <c r="D24" s="812"/>
      <c r="E24" s="215"/>
      <c r="F24" s="377"/>
      <c r="G24" s="374"/>
      <c r="H24" s="375"/>
      <c r="I24" s="376"/>
      <c r="J24" s="208"/>
      <c r="K24" s="209"/>
      <c r="L24" s="209"/>
      <c r="M24" s="209"/>
      <c r="N24" s="210"/>
      <c r="O24" s="801"/>
      <c r="P24" s="802"/>
      <c r="Q24" s="802"/>
      <c r="R24" s="802"/>
      <c r="S24" s="802"/>
      <c r="T24" s="803"/>
      <c r="U24" s="801"/>
      <c r="V24" s="802"/>
      <c r="W24" s="802"/>
      <c r="X24" s="802"/>
      <c r="Y24" s="802"/>
      <c r="Z24" s="802"/>
      <c r="AA24" s="803"/>
      <c r="AB24" s="818"/>
      <c r="AC24" s="818"/>
      <c r="AD24" s="818"/>
      <c r="AE24" s="819"/>
      <c r="AF24" s="859"/>
      <c r="AG24" s="859"/>
      <c r="AH24" s="859"/>
      <c r="AI24" s="860"/>
    </row>
    <row r="25" spans="2:35" ht="12.6">
      <c r="B25" s="810"/>
      <c r="C25" s="811"/>
      <c r="D25" s="812"/>
      <c r="E25" s="215"/>
      <c r="F25" s="377"/>
      <c r="G25" s="374"/>
      <c r="H25" s="375"/>
      <c r="I25" s="376"/>
      <c r="J25" s="208"/>
      <c r="K25" s="209"/>
      <c r="L25" s="209"/>
      <c r="M25" s="209"/>
      <c r="N25" s="210"/>
      <c r="O25" s="801"/>
      <c r="P25" s="802"/>
      <c r="Q25" s="802"/>
      <c r="R25" s="802"/>
      <c r="S25" s="802"/>
      <c r="T25" s="803"/>
      <c r="U25" s="801"/>
      <c r="V25" s="802"/>
      <c r="W25" s="802"/>
      <c r="X25" s="802"/>
      <c r="Y25" s="802"/>
      <c r="Z25" s="802"/>
      <c r="AA25" s="803"/>
      <c r="AB25" s="818"/>
      <c r="AC25" s="818"/>
      <c r="AD25" s="818"/>
      <c r="AE25" s="819"/>
      <c r="AF25" s="859"/>
      <c r="AG25" s="859"/>
      <c r="AH25" s="859"/>
      <c r="AI25" s="860"/>
    </row>
    <row r="26" spans="2:35" ht="12.6">
      <c r="B26" s="810"/>
      <c r="C26" s="811"/>
      <c r="D26" s="812"/>
      <c r="E26" s="264"/>
      <c r="F26" s="855"/>
      <c r="G26" s="374"/>
      <c r="H26" s="375"/>
      <c r="I26" s="376"/>
      <c r="J26" s="208"/>
      <c r="K26" s="209"/>
      <c r="L26" s="209"/>
      <c r="M26" s="209"/>
      <c r="N26" s="210"/>
      <c r="O26" s="801"/>
      <c r="P26" s="802"/>
      <c r="Q26" s="802"/>
      <c r="R26" s="802"/>
      <c r="S26" s="802"/>
      <c r="T26" s="803"/>
      <c r="U26" s="801"/>
      <c r="V26" s="802"/>
      <c r="W26" s="802"/>
      <c r="X26" s="802"/>
      <c r="Y26" s="802"/>
      <c r="Z26" s="802"/>
      <c r="AA26" s="803"/>
      <c r="AB26" s="831"/>
      <c r="AC26" s="831"/>
      <c r="AD26" s="831"/>
      <c r="AE26" s="832"/>
      <c r="AF26" s="861"/>
      <c r="AG26" s="861"/>
      <c r="AH26" s="861"/>
      <c r="AI26" s="862"/>
    </row>
    <row r="27" spans="2:35" ht="12.6">
      <c r="B27" s="807" t="str">
        <f>IF($G$27="","",INDEX('Graduate School Code'!$I:$I,MATCH($G$27,'Graduate School Code'!$A:$A,0)))</f>
        <v/>
      </c>
      <c r="C27" s="808"/>
      <c r="D27" s="809"/>
      <c r="E27" s="833">
        <v>2</v>
      </c>
      <c r="F27" s="834"/>
      <c r="G27" s="825"/>
      <c r="H27" s="826"/>
      <c r="I27" s="827"/>
      <c r="J27" s="837" t="str">
        <f>IF($G$27="","",INDEX('Graduate School Code'!$B:$B,MATCH($G$27,'Graduate School Code'!$A:$A,0)))</f>
        <v/>
      </c>
      <c r="K27" s="838"/>
      <c r="L27" s="838"/>
      <c r="M27" s="838"/>
      <c r="N27" s="839"/>
      <c r="O27" s="843" t="str">
        <f>IF($G$27="","",INDEX('Graduate School Code'!$C:$C,MATCH($G$27,'Graduate School Code'!$A:$A,0)))</f>
        <v/>
      </c>
      <c r="P27" s="844"/>
      <c r="Q27" s="844"/>
      <c r="R27" s="844"/>
      <c r="S27" s="844"/>
      <c r="T27" s="845"/>
      <c r="U27" s="843" t="str">
        <f>IF($G$27="","",INDEX('Graduate School Code'!$D:$D,MATCH($G$27,'Graduate School Code'!$A:$A,0)))</f>
        <v/>
      </c>
      <c r="V27" s="844"/>
      <c r="W27" s="844"/>
      <c r="X27" s="844"/>
      <c r="Y27" s="844"/>
      <c r="Z27" s="844"/>
      <c r="AA27" s="845"/>
      <c r="AB27" s="816" t="str">
        <f>IF($G$27="","",INDEX('Graduate School Code'!$J:$J,MATCH($G$27,'Graduate School Code'!$A:$A,0)))</f>
        <v/>
      </c>
      <c r="AC27" s="816"/>
      <c r="AD27" s="816"/>
      <c r="AE27" s="817"/>
      <c r="AF27" s="863"/>
      <c r="AG27" s="863"/>
      <c r="AH27" s="863"/>
      <c r="AI27" s="864"/>
    </row>
    <row r="28" spans="2:35" ht="12.6">
      <c r="B28" s="810"/>
      <c r="C28" s="811"/>
      <c r="D28" s="812"/>
      <c r="E28" s="215"/>
      <c r="F28" s="377"/>
      <c r="G28" s="374"/>
      <c r="H28" s="375"/>
      <c r="I28" s="376"/>
      <c r="J28" s="208"/>
      <c r="K28" s="209"/>
      <c r="L28" s="209"/>
      <c r="M28" s="209"/>
      <c r="N28" s="210"/>
      <c r="O28" s="801"/>
      <c r="P28" s="802"/>
      <c r="Q28" s="802"/>
      <c r="R28" s="802"/>
      <c r="S28" s="802"/>
      <c r="T28" s="803"/>
      <c r="U28" s="801"/>
      <c r="V28" s="802"/>
      <c r="W28" s="802"/>
      <c r="X28" s="802"/>
      <c r="Y28" s="802"/>
      <c r="Z28" s="802"/>
      <c r="AA28" s="803"/>
      <c r="AB28" s="818"/>
      <c r="AC28" s="818"/>
      <c r="AD28" s="818"/>
      <c r="AE28" s="819"/>
      <c r="AF28" s="859"/>
      <c r="AG28" s="859"/>
      <c r="AH28" s="859"/>
      <c r="AI28" s="860"/>
    </row>
    <row r="29" spans="2:35" ht="12.6">
      <c r="B29" s="810"/>
      <c r="C29" s="811"/>
      <c r="D29" s="812"/>
      <c r="E29" s="215"/>
      <c r="F29" s="377"/>
      <c r="G29" s="374"/>
      <c r="H29" s="375"/>
      <c r="I29" s="376"/>
      <c r="J29" s="208"/>
      <c r="K29" s="209"/>
      <c r="L29" s="209"/>
      <c r="M29" s="209"/>
      <c r="N29" s="210"/>
      <c r="O29" s="801"/>
      <c r="P29" s="802"/>
      <c r="Q29" s="802"/>
      <c r="R29" s="802"/>
      <c r="S29" s="802"/>
      <c r="T29" s="803"/>
      <c r="U29" s="801"/>
      <c r="V29" s="802"/>
      <c r="W29" s="802"/>
      <c r="X29" s="802"/>
      <c r="Y29" s="802"/>
      <c r="Z29" s="802"/>
      <c r="AA29" s="803"/>
      <c r="AB29" s="818"/>
      <c r="AC29" s="818"/>
      <c r="AD29" s="818"/>
      <c r="AE29" s="819"/>
      <c r="AF29" s="859"/>
      <c r="AG29" s="859"/>
      <c r="AH29" s="859"/>
      <c r="AI29" s="860"/>
    </row>
    <row r="30" spans="2:35" ht="12.6">
      <c r="B30" s="810"/>
      <c r="C30" s="811"/>
      <c r="D30" s="812"/>
      <c r="E30" s="215"/>
      <c r="F30" s="377"/>
      <c r="G30" s="374"/>
      <c r="H30" s="375"/>
      <c r="I30" s="376"/>
      <c r="J30" s="208"/>
      <c r="K30" s="209"/>
      <c r="L30" s="209"/>
      <c r="M30" s="209"/>
      <c r="N30" s="210"/>
      <c r="O30" s="801"/>
      <c r="P30" s="802"/>
      <c r="Q30" s="802"/>
      <c r="R30" s="802"/>
      <c r="S30" s="802"/>
      <c r="T30" s="803"/>
      <c r="U30" s="801"/>
      <c r="V30" s="802"/>
      <c r="W30" s="802"/>
      <c r="X30" s="802"/>
      <c r="Y30" s="802"/>
      <c r="Z30" s="802"/>
      <c r="AA30" s="803"/>
      <c r="AB30" s="818"/>
      <c r="AC30" s="818"/>
      <c r="AD30" s="818"/>
      <c r="AE30" s="819"/>
      <c r="AF30" s="859"/>
      <c r="AG30" s="859"/>
      <c r="AH30" s="859"/>
      <c r="AI30" s="860"/>
    </row>
    <row r="31" spans="2:35" ht="12.6">
      <c r="B31" s="810"/>
      <c r="C31" s="811"/>
      <c r="D31" s="812"/>
      <c r="E31" s="835"/>
      <c r="F31" s="836"/>
      <c r="G31" s="374"/>
      <c r="H31" s="375"/>
      <c r="I31" s="376"/>
      <c r="J31" s="840"/>
      <c r="K31" s="841"/>
      <c r="L31" s="841"/>
      <c r="M31" s="841"/>
      <c r="N31" s="842"/>
      <c r="O31" s="846"/>
      <c r="P31" s="847"/>
      <c r="Q31" s="847"/>
      <c r="R31" s="847"/>
      <c r="S31" s="847"/>
      <c r="T31" s="848"/>
      <c r="U31" s="846"/>
      <c r="V31" s="847"/>
      <c r="W31" s="847"/>
      <c r="X31" s="847"/>
      <c r="Y31" s="847"/>
      <c r="Z31" s="847"/>
      <c r="AA31" s="848"/>
      <c r="AB31" s="831"/>
      <c r="AC31" s="831"/>
      <c r="AD31" s="831"/>
      <c r="AE31" s="832"/>
      <c r="AF31" s="865"/>
      <c r="AG31" s="865"/>
      <c r="AH31" s="865"/>
      <c r="AI31" s="866"/>
    </row>
    <row r="32" spans="2:35" ht="12.6">
      <c r="B32" s="807" t="str">
        <f>IF($G$32="","",INDEX('Graduate School Code'!$I:$I,MATCH($G$32,'Graduate School Code'!$A:$A,0)))</f>
        <v/>
      </c>
      <c r="C32" s="808"/>
      <c r="D32" s="809"/>
      <c r="E32" s="269">
        <v>3</v>
      </c>
      <c r="F32" s="822"/>
      <c r="G32" s="825"/>
      <c r="H32" s="826"/>
      <c r="I32" s="827"/>
      <c r="J32" s="208" t="str">
        <f>IF($G$32="","",INDEX('Graduate School Code'!$B:$B,MATCH($G$32,'Graduate School Code'!$A:$A,0)))</f>
        <v/>
      </c>
      <c r="K32" s="209"/>
      <c r="L32" s="209"/>
      <c r="M32" s="209"/>
      <c r="N32" s="210"/>
      <c r="O32" s="208" t="str">
        <f>IF($G$32="","",INDEX('Graduate School Code'!$C:$C,MATCH($G$32,'Graduate School Code'!$A:$A,0)))</f>
        <v/>
      </c>
      <c r="P32" s="209"/>
      <c r="Q32" s="209"/>
      <c r="R32" s="209"/>
      <c r="S32" s="209"/>
      <c r="T32" s="210"/>
      <c r="U32" s="801" t="str">
        <f>IF($G$32="","",INDEX('Graduate School Code'!$D:$D,MATCH($G$32,'Graduate School Code'!$A:$A,0)))</f>
        <v/>
      </c>
      <c r="V32" s="802"/>
      <c r="W32" s="802"/>
      <c r="X32" s="802"/>
      <c r="Y32" s="802"/>
      <c r="Z32" s="802"/>
      <c r="AA32" s="803"/>
      <c r="AB32" s="816" t="str">
        <f>IF($G$32="","",INDEX('Graduate School Code'!$J:$J,MATCH($G$32,'Graduate School Code'!$A:$A,0)))</f>
        <v/>
      </c>
      <c r="AC32" s="816"/>
      <c r="AD32" s="816"/>
      <c r="AE32" s="817"/>
      <c r="AF32" s="857"/>
      <c r="AG32" s="857"/>
      <c r="AH32" s="857"/>
      <c r="AI32" s="858"/>
    </row>
    <row r="33" spans="2:46" ht="12.6">
      <c r="B33" s="810"/>
      <c r="C33" s="811"/>
      <c r="D33" s="812"/>
      <c r="E33" s="215"/>
      <c r="F33" s="377"/>
      <c r="G33" s="374"/>
      <c r="H33" s="375"/>
      <c r="I33" s="376"/>
      <c r="J33" s="208"/>
      <c r="K33" s="209"/>
      <c r="L33" s="209"/>
      <c r="M33" s="209"/>
      <c r="N33" s="210"/>
      <c r="O33" s="208"/>
      <c r="P33" s="209"/>
      <c r="Q33" s="209"/>
      <c r="R33" s="209"/>
      <c r="S33" s="209"/>
      <c r="T33" s="210"/>
      <c r="U33" s="801"/>
      <c r="V33" s="802"/>
      <c r="W33" s="802"/>
      <c r="X33" s="802"/>
      <c r="Y33" s="802"/>
      <c r="Z33" s="802"/>
      <c r="AA33" s="803"/>
      <c r="AB33" s="818"/>
      <c r="AC33" s="818"/>
      <c r="AD33" s="818"/>
      <c r="AE33" s="819"/>
      <c r="AF33" s="859"/>
      <c r="AG33" s="859"/>
      <c r="AH33" s="859"/>
      <c r="AI33" s="860"/>
    </row>
    <row r="34" spans="2:46" ht="12.6">
      <c r="B34" s="810"/>
      <c r="C34" s="811"/>
      <c r="D34" s="812"/>
      <c r="E34" s="215"/>
      <c r="F34" s="377"/>
      <c r="G34" s="374"/>
      <c r="H34" s="375"/>
      <c r="I34" s="376"/>
      <c r="J34" s="208"/>
      <c r="K34" s="209"/>
      <c r="L34" s="209"/>
      <c r="M34" s="209"/>
      <c r="N34" s="210"/>
      <c r="O34" s="208"/>
      <c r="P34" s="209"/>
      <c r="Q34" s="209"/>
      <c r="R34" s="209"/>
      <c r="S34" s="209"/>
      <c r="T34" s="210"/>
      <c r="U34" s="801"/>
      <c r="V34" s="802"/>
      <c r="W34" s="802"/>
      <c r="X34" s="802"/>
      <c r="Y34" s="802"/>
      <c r="Z34" s="802"/>
      <c r="AA34" s="803"/>
      <c r="AB34" s="818"/>
      <c r="AC34" s="818"/>
      <c r="AD34" s="818"/>
      <c r="AE34" s="819"/>
      <c r="AF34" s="859"/>
      <c r="AG34" s="859"/>
      <c r="AH34" s="859"/>
      <c r="AI34" s="860"/>
    </row>
    <row r="35" spans="2:46" ht="12.6">
      <c r="B35" s="810"/>
      <c r="C35" s="811"/>
      <c r="D35" s="812"/>
      <c r="E35" s="215"/>
      <c r="F35" s="377"/>
      <c r="G35" s="374"/>
      <c r="H35" s="375"/>
      <c r="I35" s="376"/>
      <c r="J35" s="208"/>
      <c r="K35" s="209"/>
      <c r="L35" s="209"/>
      <c r="M35" s="209"/>
      <c r="N35" s="210"/>
      <c r="O35" s="208"/>
      <c r="P35" s="209"/>
      <c r="Q35" s="209"/>
      <c r="R35" s="209"/>
      <c r="S35" s="209"/>
      <c r="T35" s="210"/>
      <c r="U35" s="801"/>
      <c r="V35" s="802"/>
      <c r="W35" s="802"/>
      <c r="X35" s="802"/>
      <c r="Y35" s="802"/>
      <c r="Z35" s="802"/>
      <c r="AA35" s="803"/>
      <c r="AB35" s="818"/>
      <c r="AC35" s="818"/>
      <c r="AD35" s="818"/>
      <c r="AE35" s="819"/>
      <c r="AF35" s="859"/>
      <c r="AG35" s="859"/>
      <c r="AH35" s="859"/>
      <c r="AI35" s="860"/>
    </row>
    <row r="36" spans="2:46" ht="12.95" thickBot="1">
      <c r="B36" s="813"/>
      <c r="C36" s="814"/>
      <c r="D36" s="815"/>
      <c r="E36" s="823"/>
      <c r="F36" s="824"/>
      <c r="G36" s="828"/>
      <c r="H36" s="829"/>
      <c r="I36" s="830"/>
      <c r="J36" s="798"/>
      <c r="K36" s="799"/>
      <c r="L36" s="799"/>
      <c r="M36" s="799"/>
      <c r="N36" s="800"/>
      <c r="O36" s="798"/>
      <c r="P36" s="799"/>
      <c r="Q36" s="799"/>
      <c r="R36" s="799"/>
      <c r="S36" s="799"/>
      <c r="T36" s="800"/>
      <c r="U36" s="804"/>
      <c r="V36" s="805"/>
      <c r="W36" s="805"/>
      <c r="X36" s="805"/>
      <c r="Y36" s="805"/>
      <c r="Z36" s="805"/>
      <c r="AA36" s="806"/>
      <c r="AB36" s="820"/>
      <c r="AC36" s="820"/>
      <c r="AD36" s="820"/>
      <c r="AE36" s="821"/>
      <c r="AF36" s="867"/>
      <c r="AG36" s="867"/>
      <c r="AH36" s="867"/>
      <c r="AI36" s="868"/>
    </row>
    <row r="37" spans="2:46" ht="15" customHeight="1">
      <c r="C37" s="6"/>
      <c r="D37" s="6"/>
      <c r="E37" s="6"/>
      <c r="F37" s="27"/>
      <c r="G37" s="21"/>
      <c r="H37" s="21"/>
      <c r="I37" s="21"/>
      <c r="J37" s="21"/>
      <c r="K37" s="21"/>
      <c r="L37" s="21"/>
      <c r="M37" s="21"/>
      <c r="N37" s="22"/>
      <c r="O37" s="22"/>
      <c r="P37" s="22"/>
      <c r="Q37" s="22"/>
      <c r="R37" s="22"/>
      <c r="S37" s="22"/>
      <c r="T37" s="22"/>
      <c r="U37" s="22"/>
      <c r="V37" s="22"/>
      <c r="W37" s="22"/>
      <c r="X37" s="22"/>
      <c r="Y37" s="22"/>
      <c r="Z37" s="22"/>
      <c r="AA37" s="21"/>
      <c r="AB37" s="21"/>
      <c r="AC37" s="21"/>
      <c r="AD37" s="21"/>
      <c r="AE37" s="21"/>
      <c r="AF37" s="21"/>
      <c r="AG37" s="21"/>
    </row>
    <row r="38" spans="2:46" ht="15" customHeight="1">
      <c r="C38" s="17"/>
      <c r="D38" s="17"/>
      <c r="E38" s="17"/>
      <c r="F38" s="28"/>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2:46" ht="42.6" customHeight="1">
      <c r="C39" s="797" t="s">
        <v>209</v>
      </c>
      <c r="D39" s="797"/>
      <c r="E39" s="797"/>
      <c r="F39" s="797"/>
      <c r="G39" s="797"/>
      <c r="H39" s="797"/>
      <c r="I39" s="797"/>
      <c r="J39" s="797"/>
      <c r="K39" s="797"/>
      <c r="L39" s="797"/>
      <c r="M39" s="797"/>
      <c r="N39" s="797"/>
      <c r="O39" s="797"/>
      <c r="P39" s="797"/>
      <c r="Q39" s="797"/>
      <c r="R39" s="797"/>
      <c r="S39" s="797"/>
      <c r="T39" s="797"/>
      <c r="U39" s="797"/>
      <c r="V39" s="797"/>
      <c r="W39" s="797"/>
      <c r="X39" s="797"/>
      <c r="Y39" s="797"/>
      <c r="Z39" s="797"/>
      <c r="AA39" s="797"/>
      <c r="AB39" s="797"/>
      <c r="AC39" s="797"/>
      <c r="AD39" s="797"/>
      <c r="AE39" s="797"/>
      <c r="AF39" s="797"/>
      <c r="AG39" s="797"/>
      <c r="AH39" s="5"/>
      <c r="AI39" s="5"/>
      <c r="AJ39" s="5"/>
      <c r="AK39" s="5"/>
      <c r="AL39" s="5"/>
      <c r="AM39" s="5"/>
      <c r="AN39" s="5"/>
      <c r="AO39" s="5"/>
      <c r="AP39" s="5"/>
      <c r="AQ39" s="5"/>
      <c r="AR39" s="5"/>
      <c r="AS39" s="5"/>
      <c r="AT39" s="5"/>
    </row>
    <row r="40" spans="2:46" ht="42.6" customHeight="1">
      <c r="C40" s="796" t="s">
        <v>210</v>
      </c>
      <c r="D40" s="796"/>
      <c r="E40" s="796"/>
      <c r="F40" s="796"/>
      <c r="G40" s="796"/>
      <c r="H40" s="796"/>
      <c r="I40" s="796"/>
      <c r="J40" s="796"/>
      <c r="K40" s="796"/>
      <c r="L40" s="796"/>
      <c r="M40" s="796"/>
      <c r="N40" s="796"/>
      <c r="O40" s="796"/>
      <c r="P40" s="796"/>
      <c r="Q40" s="796"/>
      <c r="R40" s="796"/>
      <c r="S40" s="796"/>
      <c r="T40" s="796"/>
      <c r="U40" s="796"/>
      <c r="V40" s="796"/>
      <c r="W40" s="796"/>
      <c r="X40" s="796"/>
      <c r="Y40" s="796"/>
      <c r="Z40" s="796"/>
      <c r="AA40" s="796"/>
      <c r="AB40" s="796"/>
      <c r="AC40" s="796"/>
      <c r="AD40" s="796"/>
      <c r="AE40" s="796"/>
      <c r="AF40" s="796"/>
      <c r="AG40" s="796"/>
      <c r="AH40" s="5"/>
      <c r="AI40" s="5"/>
      <c r="AJ40" s="5"/>
      <c r="AK40" s="5"/>
      <c r="AL40" s="5"/>
      <c r="AM40" s="5"/>
      <c r="AN40" s="5"/>
      <c r="AO40" s="5"/>
      <c r="AP40" s="5"/>
      <c r="AQ40" s="5"/>
      <c r="AR40" s="5"/>
      <c r="AS40" s="5"/>
      <c r="AT40" s="5"/>
    </row>
  </sheetData>
  <sheetProtection algorithmName="SHA-512" hashValue="ZfZm4v5n5ZiErm1CbUGhe9vDa7zJhyGI2jX6sgZsd7z8CZGnh2N6Wr/vcsmVKU4Pka2PhqS8ZUveElayEqcNrQ==" saltValue="v2k1QnAZ07FPyBBHt+woNg==" spinCount="100000" sheet="1"/>
  <mergeCells count="40">
    <mergeCell ref="AF22:AI26"/>
    <mergeCell ref="AF27:AI31"/>
    <mergeCell ref="AF32:AI36"/>
    <mergeCell ref="B3:AG4"/>
    <mergeCell ref="C6:AG11"/>
    <mergeCell ref="B12:AG12"/>
    <mergeCell ref="C14:AG16"/>
    <mergeCell ref="E20:F21"/>
    <mergeCell ref="G20:I21"/>
    <mergeCell ref="J20:N21"/>
    <mergeCell ref="O20:T21"/>
    <mergeCell ref="U20:AA21"/>
    <mergeCell ref="AB20:AE21"/>
    <mergeCell ref="C17:K18"/>
    <mergeCell ref="T17:AG18"/>
    <mergeCell ref="AF20:AI21"/>
    <mergeCell ref="B22:D26"/>
    <mergeCell ref="B20:D21"/>
    <mergeCell ref="AB22:AE26"/>
    <mergeCell ref="U22:AA26"/>
    <mergeCell ref="E22:F26"/>
    <mergeCell ref="G22:I26"/>
    <mergeCell ref="J22:N26"/>
    <mergeCell ref="O22:T26"/>
    <mergeCell ref="C40:AG40"/>
    <mergeCell ref="C39:AG39"/>
    <mergeCell ref="O32:T36"/>
    <mergeCell ref="U32:AA36"/>
    <mergeCell ref="B27:D31"/>
    <mergeCell ref="B32:D36"/>
    <mergeCell ref="AB32:AE36"/>
    <mergeCell ref="E32:F36"/>
    <mergeCell ref="G32:I36"/>
    <mergeCell ref="J32:N36"/>
    <mergeCell ref="AB27:AE31"/>
    <mergeCell ref="E27:F31"/>
    <mergeCell ref="G27:I31"/>
    <mergeCell ref="J27:N31"/>
    <mergeCell ref="O27:T31"/>
    <mergeCell ref="U27:AA31"/>
  </mergeCells>
  <phoneticPr fontId="1"/>
  <conditionalFormatting sqref="G22">
    <cfRule type="expression" dxfId="45" priority="32">
      <formula>G22=""</formula>
    </cfRule>
  </conditionalFormatting>
  <conditionalFormatting sqref="AF27:AI31">
    <cfRule type="expression" dxfId="44" priority="4">
      <formula>$AB$27="Yes"</formula>
    </cfRule>
    <cfRule type="expression" dxfId="43" priority="15">
      <formula>$AB$27="必須 Yes"</formula>
    </cfRule>
  </conditionalFormatting>
  <conditionalFormatting sqref="AF32:AI36">
    <cfRule type="expression" dxfId="42" priority="14">
      <formula>$AB$32="必須 Yes"</formula>
    </cfRule>
  </conditionalFormatting>
  <conditionalFormatting sqref="G27">
    <cfRule type="expression" dxfId="41" priority="13">
      <formula>G27=""</formula>
    </cfRule>
  </conditionalFormatting>
  <conditionalFormatting sqref="G32">
    <cfRule type="expression" dxfId="40" priority="12">
      <formula>G32=""</formula>
    </cfRule>
  </conditionalFormatting>
  <conditionalFormatting sqref="B22">
    <cfRule type="expression" dxfId="39" priority="8">
      <formula>$B$22="Yes"</formula>
    </cfRule>
  </conditionalFormatting>
  <conditionalFormatting sqref="B27:D31">
    <cfRule type="expression" dxfId="38" priority="7">
      <formula>$B$27="Yes"</formula>
    </cfRule>
  </conditionalFormatting>
  <conditionalFormatting sqref="B32:D36">
    <cfRule type="expression" dxfId="37" priority="6">
      <formula>$B$32="Yes"</formula>
    </cfRule>
  </conditionalFormatting>
  <conditionalFormatting sqref="AF22:AI26">
    <cfRule type="expression" dxfId="36" priority="1">
      <formula>$A$23="No"</formula>
    </cfRule>
    <cfRule type="expression" dxfId="35" priority="2">
      <formula>$AB$22="No"</formula>
    </cfRule>
  </conditionalFormatting>
  <pageMargins left="0.23622047244094491" right="0.23622047244094491" top="0.74803149606299213" bottom="0.74803149606299213" header="0.31496062992125984" footer="0.31496062992125984"/>
  <pageSetup paperSize="9" scale="88" fitToHeight="0" orientation="portrait" cellComments="asDisplayed" r:id="rId1"/>
  <headerFooter>
    <oddHeader>&amp;L&amp;"-,太字"ABE Initiative 10th Batch FY2023
Annex 1&amp;R&amp;"Arial,標準"CONFIDENTIAL</oddHeader>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10" id="{72890F30-BB67-4FE6-9823-50FF69BD474B}">
            <xm:f>INDEX('Graduate School Code'!$J:$J,MATCH($G$27,'Graduate School Code'!$A:$A,0))="*Yes*"</xm:f>
            <x14:dxf>
              <fill>
                <patternFill>
                  <bgColor rgb="FFFFFF00"/>
                </patternFill>
              </fill>
            </x14:dxf>
          </x14:cfRule>
          <xm:sqref>AF27:AI31</xm:sqref>
        </x14:conditionalFormatting>
      </x14:conditionalFormattings>
    </ext>
    <ext xmlns:x14="http://schemas.microsoft.com/office/spreadsheetml/2009/9/main" uri="{CCE6A557-97BC-4b89-ADB6-D9C93CAAB3DF}">
      <x14:dataValidations xmlns:xm="http://schemas.microsoft.com/office/excel/2006/main" xWindow="381" yWindow="692" count="1">
        <x14:dataValidation type="list" allowBlank="1" showDropDown="1" showInputMessage="1" showErrorMessage="1" error="Please choose the correct course code from &quot;Graduate School Code&quot; sheet." promptTitle="Graduate School Code" prompt="Please enter as example._x000a_Ex : 1010A" xr:uid="{1F3098CF-8837-42F6-9363-9E85C0EB450B}">
          <x14:formula1>
            <xm:f>'Graduate School Code'!A:A</xm:f>
          </x14:formula1>
          <xm:sqref>G22:I36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AG50"/>
  <sheetViews>
    <sheetView tabSelected="1" view="pageLayout" zoomScale="115" zoomScaleNormal="85" zoomScalePageLayoutView="115" workbookViewId="0">
      <selection activeCell="AO34" sqref="AO34"/>
    </sheetView>
  </sheetViews>
  <sheetFormatPr defaultColWidth="3.375" defaultRowHeight="18"/>
  <sheetData>
    <row r="1" spans="1:33">
      <c r="A1" s="1"/>
      <c r="B1" s="1"/>
      <c r="C1" s="1"/>
      <c r="D1" s="1"/>
      <c r="E1" s="24"/>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c r="A2" s="392" t="s">
        <v>211</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row>
    <row r="3" spans="1:33">
      <c r="A3" s="1"/>
      <c r="B3" s="1"/>
      <c r="C3" s="1"/>
      <c r="D3" s="1"/>
      <c r="E3" s="24"/>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c r="A4" s="1" t="s">
        <v>212</v>
      </c>
      <c r="B4" s="1"/>
      <c r="C4" s="8"/>
      <c r="D4" s="8"/>
      <c r="E4" s="29"/>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ht="18.75">
      <c r="A5" s="1"/>
      <c r="B5" s="1" t="s">
        <v>213</v>
      </c>
      <c r="C5" s="8"/>
      <c r="D5" s="8"/>
      <c r="E5" s="29"/>
      <c r="F5" s="8"/>
      <c r="G5" s="8"/>
      <c r="H5" s="8"/>
      <c r="I5" s="8"/>
      <c r="J5" s="8"/>
      <c r="K5" s="8"/>
      <c r="L5" s="8"/>
      <c r="M5" s="8"/>
      <c r="N5" s="8"/>
      <c r="O5" s="8"/>
      <c r="P5" s="8"/>
      <c r="Q5" s="8"/>
      <c r="R5" s="8"/>
      <c r="S5" s="8"/>
      <c r="T5" s="8"/>
      <c r="U5" s="8"/>
      <c r="V5" s="8"/>
      <c r="W5" s="8"/>
      <c r="X5" s="8"/>
      <c r="Y5" s="8"/>
      <c r="Z5" s="8"/>
      <c r="AA5" s="8"/>
      <c r="AB5" s="8"/>
      <c r="AC5" s="8"/>
      <c r="AD5" s="8"/>
      <c r="AE5" s="8"/>
      <c r="AF5" s="8"/>
      <c r="AG5" s="8"/>
    </row>
    <row r="6" spans="1:33" ht="18.75">
      <c r="A6" s="5"/>
      <c r="B6" s="650"/>
      <c r="C6" s="651"/>
      <c r="D6" s="1027"/>
      <c r="E6" s="1031" t="s">
        <v>214</v>
      </c>
      <c r="F6" s="1017"/>
      <c r="G6" s="1017"/>
      <c r="H6" s="1017"/>
      <c r="I6" s="1017"/>
      <c r="J6" s="1017"/>
      <c r="K6" s="1017"/>
      <c r="L6" s="1017"/>
      <c r="M6" s="1032"/>
      <c r="N6" s="1033"/>
      <c r="O6" s="1018"/>
      <c r="P6" s="1018"/>
      <c r="Q6" s="1018"/>
      <c r="R6" s="1018"/>
      <c r="S6" s="1018"/>
      <c r="T6" s="1018"/>
      <c r="U6" s="1018"/>
      <c r="V6" s="1018"/>
      <c r="W6" s="1018"/>
      <c r="X6" s="1018"/>
      <c r="Y6" s="1018"/>
      <c r="Z6" s="1018"/>
      <c r="AA6" s="1018"/>
      <c r="AB6" s="1018"/>
      <c r="AC6" s="1018"/>
      <c r="AD6" s="1018"/>
      <c r="AE6" s="1018"/>
      <c r="AF6" s="1018"/>
      <c r="AG6" s="1019"/>
    </row>
    <row r="7" spans="1:33" ht="18.75">
      <c r="A7" s="1"/>
      <c r="B7" s="618"/>
      <c r="C7" s="619"/>
      <c r="D7" s="1028"/>
      <c r="E7" s="1025"/>
      <c r="F7" s="1016"/>
      <c r="G7" s="1016"/>
      <c r="H7" s="1016"/>
      <c r="I7" s="1016"/>
      <c r="J7" s="1016"/>
      <c r="K7" s="1016"/>
      <c r="L7" s="1016"/>
      <c r="M7" s="1026"/>
      <c r="N7" s="1029"/>
      <c r="O7" s="1015"/>
      <c r="P7" s="1015"/>
      <c r="Q7" s="1015"/>
      <c r="R7" s="1015"/>
      <c r="S7" s="1015"/>
      <c r="T7" s="1015"/>
      <c r="U7" s="1015"/>
      <c r="V7" s="1015"/>
      <c r="W7" s="1015"/>
      <c r="X7" s="1015"/>
      <c r="Y7" s="1015"/>
      <c r="Z7" s="1015"/>
      <c r="AA7" s="1015"/>
      <c r="AB7" s="1015"/>
      <c r="AC7" s="1015"/>
      <c r="AD7" s="1015"/>
      <c r="AE7" s="1015"/>
      <c r="AF7" s="1015"/>
      <c r="AG7" s="1020"/>
    </row>
    <row r="8" spans="1:33" ht="18.75">
      <c r="A8" s="1"/>
      <c r="B8" s="618"/>
      <c r="C8" s="619"/>
      <c r="D8" s="619"/>
      <c r="E8" s="1030" t="s">
        <v>215</v>
      </c>
      <c r="F8" s="1030"/>
      <c r="G8" s="1030"/>
      <c r="H8" s="1030"/>
      <c r="I8" s="1030"/>
      <c r="J8" s="1030"/>
      <c r="K8" s="1030"/>
      <c r="L8" s="1030"/>
      <c r="M8" s="1030"/>
      <c r="N8" s="1014"/>
      <c r="O8" s="1014"/>
      <c r="P8" s="1014"/>
      <c r="Q8" s="1014"/>
      <c r="R8" s="1014"/>
      <c r="S8" s="1014"/>
      <c r="T8" s="1014"/>
      <c r="U8" s="1014"/>
      <c r="V8" s="1014"/>
      <c r="W8" s="1014"/>
      <c r="X8" s="1014"/>
      <c r="Y8" s="1014"/>
      <c r="Z8" s="1014"/>
      <c r="AA8" s="1014"/>
      <c r="AB8" s="1014"/>
      <c r="AC8" s="1014"/>
      <c r="AD8" s="1014"/>
      <c r="AE8" s="1014"/>
      <c r="AF8" s="1014"/>
      <c r="AG8" s="1021"/>
    </row>
    <row r="9" spans="1:33" ht="18.75">
      <c r="A9" s="1"/>
      <c r="B9" s="627"/>
      <c r="C9" s="628"/>
      <c r="D9" s="628"/>
      <c r="E9" s="1022"/>
      <c r="F9" s="1022"/>
      <c r="G9" s="1022"/>
      <c r="H9" s="1022"/>
      <c r="I9" s="1022"/>
      <c r="J9" s="1022"/>
      <c r="K9" s="1022"/>
      <c r="L9" s="1022"/>
      <c r="M9" s="1022"/>
      <c r="N9" s="1023"/>
      <c r="O9" s="1023"/>
      <c r="P9" s="1023"/>
      <c r="Q9" s="1023"/>
      <c r="R9" s="1023"/>
      <c r="S9" s="1023"/>
      <c r="T9" s="1023"/>
      <c r="U9" s="1023"/>
      <c r="V9" s="1023"/>
      <c r="W9" s="1023"/>
      <c r="X9" s="1023"/>
      <c r="Y9" s="1023"/>
      <c r="Z9" s="1023"/>
      <c r="AA9" s="1023"/>
      <c r="AB9" s="1023"/>
      <c r="AC9" s="1023"/>
      <c r="AD9" s="1023"/>
      <c r="AE9" s="1023"/>
      <c r="AF9" s="1023"/>
      <c r="AG9" s="1024"/>
    </row>
    <row r="10" spans="1:33" ht="18.75">
      <c r="A10" s="1"/>
      <c r="B10" s="284" t="s">
        <v>216</v>
      </c>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row>
    <row r="11" spans="1:33">
      <c r="A11" s="1"/>
      <c r="B11" s="284"/>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row>
    <row r="12" spans="1:33">
      <c r="A12" s="1"/>
      <c r="B12" s="8"/>
      <c r="C12" s="8"/>
      <c r="D12" s="8"/>
      <c r="E12" s="29"/>
      <c r="F12" s="8"/>
      <c r="G12" s="8"/>
      <c r="H12" s="8"/>
      <c r="I12" s="8"/>
      <c r="J12" s="8"/>
      <c r="K12" s="8"/>
      <c r="L12" s="8"/>
      <c r="M12" s="8"/>
      <c r="N12" s="8"/>
      <c r="O12" s="8"/>
      <c r="P12" s="8"/>
      <c r="Q12" s="8"/>
      <c r="R12" s="9"/>
      <c r="S12" s="9"/>
      <c r="T12" s="9"/>
      <c r="U12" s="7"/>
      <c r="V12" s="7"/>
      <c r="W12" s="7"/>
      <c r="X12" s="7"/>
      <c r="Y12" s="7"/>
      <c r="Z12" s="7"/>
      <c r="AA12" s="7"/>
      <c r="AB12" s="7"/>
      <c r="AC12" s="7"/>
      <c r="AD12" s="8"/>
      <c r="AE12" s="8"/>
      <c r="AF12" s="8"/>
      <c r="AG12" s="8"/>
    </row>
    <row r="13" spans="1:33" ht="18.600000000000001" thickBot="1">
      <c r="A13" s="1"/>
      <c r="B13" s="1" t="s">
        <v>217</v>
      </c>
      <c r="C13" s="8"/>
      <c r="D13" s="8"/>
      <c r="E13" s="29"/>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33" ht="18.75">
      <c r="A14" s="1"/>
      <c r="B14" s="640"/>
      <c r="C14" s="617"/>
      <c r="D14" s="617"/>
      <c r="E14" s="500" t="s">
        <v>218</v>
      </c>
      <c r="F14" s="495"/>
      <c r="G14" s="495"/>
      <c r="H14" s="495"/>
      <c r="I14" s="495"/>
      <c r="J14" s="496"/>
      <c r="K14" s="1034"/>
      <c r="L14" s="1034"/>
      <c r="M14" s="1038" t="str">
        <f>IF(K14&gt;1,"months","month")</f>
        <v>month</v>
      </c>
      <c r="N14" s="1038"/>
      <c r="O14" s="1039"/>
      <c r="P14" s="622" t="s">
        <v>219</v>
      </c>
      <c r="Q14" s="622"/>
      <c r="R14" s="622"/>
      <c r="S14" s="622"/>
      <c r="T14" s="622"/>
      <c r="U14" s="622"/>
      <c r="V14" s="622"/>
      <c r="W14" s="622"/>
      <c r="X14" s="1034"/>
      <c r="Y14" s="1034"/>
      <c r="Z14" s="1042" t="s">
        <v>14</v>
      </c>
      <c r="AA14" s="1034"/>
      <c r="AB14" s="1034"/>
      <c r="AC14" s="1035"/>
      <c r="AD14" s="8"/>
      <c r="AE14" s="8"/>
      <c r="AF14" s="8"/>
      <c r="AG14" s="8"/>
    </row>
    <row r="15" spans="1:33" ht="18.600000000000001" thickBot="1">
      <c r="A15" s="1"/>
      <c r="B15" s="641"/>
      <c r="C15" s="621"/>
      <c r="D15" s="621"/>
      <c r="E15" s="501"/>
      <c r="F15" s="498"/>
      <c r="G15" s="498"/>
      <c r="H15" s="498"/>
      <c r="I15" s="498"/>
      <c r="J15" s="499"/>
      <c r="K15" s="1036"/>
      <c r="L15" s="1036"/>
      <c r="M15" s="1040"/>
      <c r="N15" s="1040"/>
      <c r="O15" s="1041"/>
      <c r="P15" s="261"/>
      <c r="Q15" s="261"/>
      <c r="R15" s="261"/>
      <c r="S15" s="261"/>
      <c r="T15" s="261"/>
      <c r="U15" s="261"/>
      <c r="V15" s="261"/>
      <c r="W15" s="261"/>
      <c r="X15" s="1036"/>
      <c r="Y15" s="1036"/>
      <c r="Z15" s="1043"/>
      <c r="AA15" s="1036"/>
      <c r="AB15" s="1036"/>
      <c r="AC15" s="1037"/>
      <c r="AD15" s="8"/>
      <c r="AE15" s="8"/>
      <c r="AF15" s="8"/>
      <c r="AG15" s="8"/>
    </row>
    <row r="16" spans="1:33">
      <c r="A16" s="1"/>
      <c r="B16" s="8"/>
      <c r="C16" s="8"/>
      <c r="D16" s="8"/>
      <c r="E16" s="29"/>
      <c r="F16" s="8"/>
      <c r="G16" s="8"/>
      <c r="H16" s="8"/>
      <c r="I16" s="8"/>
      <c r="J16" s="8"/>
      <c r="K16" s="8"/>
      <c r="L16" s="8"/>
      <c r="M16" s="8"/>
      <c r="N16" s="8"/>
      <c r="O16" s="8"/>
      <c r="P16" s="8"/>
      <c r="Q16" s="8"/>
      <c r="R16" s="8"/>
      <c r="S16" s="8"/>
      <c r="T16" s="9"/>
      <c r="U16" s="7"/>
      <c r="V16" s="7"/>
      <c r="W16" s="7"/>
      <c r="X16" s="7"/>
      <c r="Y16" s="7"/>
      <c r="Z16" s="7"/>
      <c r="AA16" s="7"/>
      <c r="AB16" s="7"/>
      <c r="AC16" s="7"/>
      <c r="AD16" s="8"/>
      <c r="AE16" s="8"/>
      <c r="AF16" s="8"/>
      <c r="AG16" s="8"/>
    </row>
    <row r="17" spans="1:33" ht="18.600000000000001" thickBot="1">
      <c r="A17" s="1"/>
      <c r="B17" s="1" t="s">
        <v>220</v>
      </c>
      <c r="C17" s="8"/>
      <c r="D17" s="8"/>
      <c r="E17" s="29"/>
      <c r="F17" s="8"/>
      <c r="G17" s="8"/>
      <c r="H17" s="8"/>
      <c r="I17" s="8"/>
      <c r="J17" s="8"/>
      <c r="K17" s="8"/>
      <c r="L17" s="8"/>
      <c r="M17" s="8"/>
      <c r="N17" s="8"/>
      <c r="O17" s="8"/>
      <c r="P17" s="8"/>
      <c r="Q17" s="8"/>
      <c r="R17" s="8"/>
      <c r="S17" s="8"/>
      <c r="T17" s="9"/>
      <c r="U17" s="7"/>
      <c r="V17" s="8"/>
      <c r="W17" s="8"/>
      <c r="X17" s="8"/>
      <c r="Y17" s="8"/>
      <c r="Z17" s="7"/>
      <c r="AA17" s="8"/>
      <c r="AB17" s="8"/>
      <c r="AC17" s="8"/>
      <c r="AD17" s="8"/>
      <c r="AE17" s="8"/>
      <c r="AF17" s="8"/>
      <c r="AG17" s="8"/>
    </row>
    <row r="18" spans="1:33" ht="18" customHeight="1">
      <c r="A18" s="1"/>
      <c r="B18" s="650"/>
      <c r="C18" s="651"/>
      <c r="D18" s="651"/>
      <c r="E18" s="500" t="s">
        <v>221</v>
      </c>
      <c r="F18" s="495"/>
      <c r="G18" s="495"/>
      <c r="H18" s="495"/>
      <c r="I18" s="495"/>
      <c r="J18" s="495"/>
      <c r="K18" s="495"/>
      <c r="L18" s="496"/>
      <c r="M18" s="1044"/>
      <c r="N18" s="1045"/>
      <c r="O18" s="1045"/>
      <c r="P18" s="1045"/>
      <c r="Q18" s="1045"/>
      <c r="R18" s="1045"/>
      <c r="S18" s="1045"/>
      <c r="T18" s="1045"/>
      <c r="U18" s="1045"/>
      <c r="V18" s="1045"/>
      <c r="W18" s="1045"/>
      <c r="X18" s="1045"/>
      <c r="Y18" s="1045"/>
      <c r="Z18" s="1045"/>
      <c r="AA18" s="1045"/>
      <c r="AB18" s="1045"/>
      <c r="AC18" s="1045"/>
      <c r="AD18" s="1045"/>
      <c r="AE18" s="1045"/>
      <c r="AF18" s="1045"/>
      <c r="AG18" s="1046"/>
    </row>
    <row r="19" spans="1:33" ht="18.600000000000001" thickBot="1">
      <c r="A19" s="1"/>
      <c r="B19" s="627"/>
      <c r="C19" s="628"/>
      <c r="D19" s="628"/>
      <c r="E19" s="501"/>
      <c r="F19" s="498"/>
      <c r="G19" s="498"/>
      <c r="H19" s="498"/>
      <c r="I19" s="498"/>
      <c r="J19" s="498"/>
      <c r="K19" s="498"/>
      <c r="L19" s="499"/>
      <c r="M19" s="1047"/>
      <c r="N19" s="1048"/>
      <c r="O19" s="1048"/>
      <c r="P19" s="1048"/>
      <c r="Q19" s="1048"/>
      <c r="R19" s="1048"/>
      <c r="S19" s="1048"/>
      <c r="T19" s="1048"/>
      <c r="U19" s="1048"/>
      <c r="V19" s="1048"/>
      <c r="W19" s="1048"/>
      <c r="X19" s="1048"/>
      <c r="Y19" s="1048"/>
      <c r="Z19" s="1048"/>
      <c r="AA19" s="1048"/>
      <c r="AB19" s="1048"/>
      <c r="AC19" s="1048"/>
      <c r="AD19" s="1048"/>
      <c r="AE19" s="1048"/>
      <c r="AF19" s="1048"/>
      <c r="AG19" s="1049"/>
    </row>
    <row r="20" spans="1:33">
      <c r="A20" s="1"/>
      <c r="B20" s="8"/>
      <c r="C20" s="8"/>
      <c r="D20" s="8"/>
      <c r="E20" s="29"/>
      <c r="F20" s="8"/>
      <c r="G20" s="8"/>
      <c r="H20" s="8"/>
      <c r="I20" s="8"/>
      <c r="J20" s="8"/>
      <c r="K20" s="8"/>
      <c r="L20" s="8"/>
      <c r="M20" s="8"/>
      <c r="N20" s="8"/>
      <c r="O20" s="8"/>
      <c r="P20" s="8"/>
      <c r="Q20" s="8"/>
      <c r="R20" s="8"/>
      <c r="S20" s="8"/>
      <c r="T20" s="8"/>
      <c r="U20" s="8"/>
      <c r="V20" s="8"/>
      <c r="W20" s="7"/>
      <c r="X20" s="7"/>
      <c r="Y20" s="7"/>
      <c r="Z20" s="7"/>
      <c r="AA20" s="7"/>
      <c r="AB20" s="7"/>
      <c r="AC20" s="7"/>
      <c r="AD20" s="7"/>
      <c r="AE20" s="7"/>
      <c r="AF20" s="7"/>
      <c r="AG20" s="7"/>
    </row>
    <row r="21" spans="1:33" ht="18.600000000000001" thickBot="1">
      <c r="A21" s="1"/>
      <c r="B21" s="1" t="s">
        <v>222</v>
      </c>
      <c r="C21" s="8"/>
      <c r="D21" s="8"/>
      <c r="E21" s="29"/>
      <c r="F21" s="8"/>
      <c r="G21" s="8"/>
      <c r="H21" s="8"/>
      <c r="I21" s="8"/>
      <c r="J21" s="8"/>
      <c r="K21" s="8"/>
      <c r="L21" s="8"/>
      <c r="M21" s="8"/>
      <c r="N21" s="8"/>
      <c r="O21" s="8"/>
      <c r="P21" s="8"/>
      <c r="Q21" s="8"/>
      <c r="R21" s="8"/>
      <c r="S21" s="8"/>
      <c r="T21" s="9"/>
      <c r="U21" s="7"/>
      <c r="V21" s="8"/>
      <c r="W21" s="8"/>
      <c r="X21" s="8"/>
      <c r="Y21" s="8"/>
      <c r="Z21" s="7"/>
      <c r="AA21" s="8"/>
      <c r="AB21" s="8"/>
      <c r="AC21" s="8"/>
      <c r="AD21" s="8"/>
      <c r="AE21" s="8"/>
      <c r="AF21" s="8"/>
      <c r="AG21" s="8"/>
    </row>
    <row r="22" spans="1:33" ht="18" customHeight="1">
      <c r="A22" s="1"/>
      <c r="B22" s="650"/>
      <c r="C22" s="651"/>
      <c r="D22" s="651"/>
      <c r="E22" s="500" t="s">
        <v>221</v>
      </c>
      <c r="F22" s="495"/>
      <c r="G22" s="495"/>
      <c r="H22" s="495"/>
      <c r="I22" s="495"/>
      <c r="J22" s="495"/>
      <c r="K22" s="495"/>
      <c r="L22" s="496"/>
      <c r="M22" s="1044"/>
      <c r="N22" s="1045"/>
      <c r="O22" s="1045"/>
      <c r="P22" s="1045"/>
      <c r="Q22" s="1045"/>
      <c r="R22" s="1045"/>
      <c r="S22" s="1045"/>
      <c r="T22" s="1045"/>
      <c r="U22" s="1045"/>
      <c r="V22" s="1045"/>
      <c r="W22" s="1045"/>
      <c r="X22" s="1045"/>
      <c r="Y22" s="1045"/>
      <c r="Z22" s="1045"/>
      <c r="AA22" s="1045"/>
      <c r="AB22" s="1045"/>
      <c r="AC22" s="1045"/>
      <c r="AD22" s="1045"/>
      <c r="AE22" s="1045"/>
      <c r="AF22" s="1045"/>
      <c r="AG22" s="1046"/>
    </row>
    <row r="23" spans="1:33" ht="18.600000000000001" thickBot="1">
      <c r="A23" s="1"/>
      <c r="B23" s="627"/>
      <c r="C23" s="628"/>
      <c r="D23" s="628"/>
      <c r="E23" s="501"/>
      <c r="F23" s="498"/>
      <c r="G23" s="498"/>
      <c r="H23" s="498"/>
      <c r="I23" s="498"/>
      <c r="J23" s="498"/>
      <c r="K23" s="498"/>
      <c r="L23" s="499"/>
      <c r="M23" s="1047"/>
      <c r="N23" s="1048"/>
      <c r="O23" s="1048"/>
      <c r="P23" s="1048"/>
      <c r="Q23" s="1048"/>
      <c r="R23" s="1048"/>
      <c r="S23" s="1048"/>
      <c r="T23" s="1048"/>
      <c r="U23" s="1048"/>
      <c r="V23" s="1048"/>
      <c r="W23" s="1048"/>
      <c r="X23" s="1048"/>
      <c r="Y23" s="1048"/>
      <c r="Z23" s="1048"/>
      <c r="AA23" s="1048"/>
      <c r="AB23" s="1048"/>
      <c r="AC23" s="1048"/>
      <c r="AD23" s="1048"/>
      <c r="AE23" s="1048"/>
      <c r="AF23" s="1048"/>
      <c r="AG23" s="1049"/>
    </row>
    <row r="24" spans="1:33">
      <c r="A24" s="1"/>
      <c r="B24" s="8"/>
      <c r="C24" s="8"/>
      <c r="D24" s="8"/>
      <c r="E24" s="29"/>
      <c r="F24" s="8"/>
      <c r="G24" s="8"/>
      <c r="H24" s="8"/>
      <c r="I24" s="8"/>
      <c r="J24" s="8"/>
      <c r="K24" s="8"/>
      <c r="L24" s="8"/>
      <c r="M24" s="8"/>
      <c r="N24" s="8"/>
      <c r="O24" s="8"/>
      <c r="P24" s="8"/>
      <c r="Q24" s="8"/>
      <c r="R24" s="8"/>
      <c r="S24" s="8"/>
      <c r="T24" s="8"/>
      <c r="U24" s="8"/>
      <c r="V24" s="8"/>
      <c r="W24" s="7"/>
      <c r="X24" s="7"/>
      <c r="Y24" s="7"/>
      <c r="Z24" s="7"/>
      <c r="AA24" s="7"/>
      <c r="AB24" s="7"/>
      <c r="AC24" s="7"/>
      <c r="AD24" s="7"/>
      <c r="AE24" s="7"/>
      <c r="AF24" s="7"/>
      <c r="AG24" s="7"/>
    </row>
    <row r="25" spans="1:33" ht="18.600000000000001" thickBot="1">
      <c r="A25" s="1"/>
      <c r="B25" s="1" t="s">
        <v>223</v>
      </c>
      <c r="C25" s="8"/>
      <c r="D25" s="8"/>
      <c r="E25" s="29"/>
      <c r="F25" s="8"/>
      <c r="G25" s="8"/>
      <c r="H25" s="8"/>
      <c r="I25" s="8"/>
      <c r="J25" s="8"/>
      <c r="K25" s="8"/>
      <c r="L25" s="8"/>
      <c r="M25" s="8"/>
      <c r="N25" s="8"/>
      <c r="O25" s="8"/>
      <c r="P25" s="8"/>
      <c r="Q25" s="8"/>
      <c r="R25" s="8"/>
      <c r="S25" s="8"/>
      <c r="T25" s="8"/>
      <c r="U25" s="8"/>
      <c r="V25" s="8"/>
      <c r="W25" s="7"/>
      <c r="X25" s="7"/>
      <c r="Y25" s="7"/>
      <c r="Z25" s="7"/>
      <c r="AA25" s="7"/>
      <c r="AB25" s="7"/>
      <c r="AC25" s="7"/>
      <c r="AD25" s="7"/>
      <c r="AE25" s="7"/>
      <c r="AF25" s="7"/>
      <c r="AG25" s="7"/>
    </row>
    <row r="26" spans="1:33">
      <c r="A26" s="1"/>
      <c r="B26" s="893"/>
      <c r="C26" s="894"/>
      <c r="D26" s="894"/>
      <c r="E26" s="894"/>
      <c r="F26" s="894"/>
      <c r="G26" s="894"/>
      <c r="H26" s="894"/>
      <c r="I26" s="894"/>
      <c r="J26" s="894"/>
      <c r="K26" s="894"/>
      <c r="L26" s="894"/>
      <c r="M26" s="894"/>
      <c r="N26" s="894"/>
      <c r="O26" s="894"/>
      <c r="P26" s="894"/>
      <c r="Q26" s="894"/>
      <c r="R26" s="894"/>
      <c r="S26" s="894"/>
      <c r="T26" s="894"/>
      <c r="U26" s="894"/>
      <c r="V26" s="894"/>
      <c r="W26" s="894"/>
      <c r="X26" s="894"/>
      <c r="Y26" s="894"/>
      <c r="Z26" s="894"/>
      <c r="AA26" s="894"/>
      <c r="AB26" s="894"/>
      <c r="AC26" s="894"/>
      <c r="AD26" s="894"/>
      <c r="AE26" s="894"/>
      <c r="AF26" s="894"/>
      <c r="AG26" s="895"/>
    </row>
    <row r="27" spans="1:33">
      <c r="A27" s="1"/>
      <c r="B27" s="896"/>
      <c r="C27" s="897"/>
      <c r="D27" s="897"/>
      <c r="E27" s="897"/>
      <c r="F27" s="897"/>
      <c r="G27" s="897"/>
      <c r="H27" s="897"/>
      <c r="I27" s="897"/>
      <c r="J27" s="897"/>
      <c r="K27" s="897"/>
      <c r="L27" s="897"/>
      <c r="M27" s="897"/>
      <c r="N27" s="897"/>
      <c r="O27" s="897"/>
      <c r="P27" s="897"/>
      <c r="Q27" s="897"/>
      <c r="R27" s="897"/>
      <c r="S27" s="897"/>
      <c r="T27" s="897"/>
      <c r="U27" s="897"/>
      <c r="V27" s="897"/>
      <c r="W27" s="897"/>
      <c r="X27" s="897"/>
      <c r="Y27" s="897"/>
      <c r="Z27" s="897"/>
      <c r="AA27" s="897"/>
      <c r="AB27" s="897"/>
      <c r="AC27" s="897"/>
      <c r="AD27" s="897"/>
      <c r="AE27" s="897"/>
      <c r="AF27" s="897"/>
      <c r="AG27" s="898"/>
    </row>
    <row r="28" spans="1:33">
      <c r="A28" s="1"/>
      <c r="B28" s="896"/>
      <c r="C28" s="897"/>
      <c r="D28" s="897"/>
      <c r="E28" s="897"/>
      <c r="F28" s="897"/>
      <c r="G28" s="897"/>
      <c r="H28" s="897"/>
      <c r="I28" s="897"/>
      <c r="J28" s="897"/>
      <c r="K28" s="897"/>
      <c r="L28" s="897"/>
      <c r="M28" s="897"/>
      <c r="N28" s="897"/>
      <c r="O28" s="897"/>
      <c r="P28" s="897"/>
      <c r="Q28" s="897"/>
      <c r="R28" s="897"/>
      <c r="S28" s="897"/>
      <c r="T28" s="897"/>
      <c r="U28" s="897"/>
      <c r="V28" s="897"/>
      <c r="W28" s="897"/>
      <c r="X28" s="897"/>
      <c r="Y28" s="897"/>
      <c r="Z28" s="897"/>
      <c r="AA28" s="897"/>
      <c r="AB28" s="897"/>
      <c r="AC28" s="897"/>
      <c r="AD28" s="897"/>
      <c r="AE28" s="897"/>
      <c r="AF28" s="897"/>
      <c r="AG28" s="898"/>
    </row>
    <row r="29" spans="1:33" ht="18.600000000000001" thickBot="1">
      <c r="A29" s="1"/>
      <c r="B29" s="899"/>
      <c r="C29" s="900"/>
      <c r="D29" s="900"/>
      <c r="E29" s="900"/>
      <c r="F29" s="900"/>
      <c r="G29" s="900"/>
      <c r="H29" s="900"/>
      <c r="I29" s="900"/>
      <c r="J29" s="900"/>
      <c r="K29" s="900"/>
      <c r="L29" s="900"/>
      <c r="M29" s="900"/>
      <c r="N29" s="900"/>
      <c r="O29" s="900"/>
      <c r="P29" s="900"/>
      <c r="Q29" s="900"/>
      <c r="R29" s="900"/>
      <c r="S29" s="900"/>
      <c r="T29" s="900"/>
      <c r="U29" s="900"/>
      <c r="V29" s="900"/>
      <c r="W29" s="900"/>
      <c r="X29" s="900"/>
      <c r="Y29" s="900"/>
      <c r="Z29" s="900"/>
      <c r="AA29" s="900"/>
      <c r="AB29" s="900"/>
      <c r="AC29" s="900"/>
      <c r="AD29" s="900"/>
      <c r="AE29" s="900"/>
      <c r="AF29" s="900"/>
      <c r="AG29" s="901"/>
    </row>
    <row r="30" spans="1:33">
      <c r="A30" s="1"/>
      <c r="B30" s="492" t="s">
        <v>224</v>
      </c>
      <c r="C30" s="492"/>
      <c r="D30" s="492"/>
      <c r="E30" s="492"/>
      <c r="F30" s="492"/>
      <c r="G30" s="492"/>
      <c r="H30" s="492"/>
      <c r="I30" s="492"/>
      <c r="J30" s="492"/>
      <c r="K30" s="492"/>
      <c r="L30" s="492"/>
      <c r="M30" s="492"/>
      <c r="N30" s="492"/>
      <c r="O30" s="492"/>
      <c r="P30" s="492"/>
      <c r="Q30" s="492"/>
      <c r="R30" s="492"/>
      <c r="S30" s="492"/>
      <c r="T30" s="492"/>
      <c r="U30" s="492"/>
      <c r="V30" s="492"/>
      <c r="W30" s="492"/>
      <c r="X30" s="492"/>
      <c r="Y30" s="492"/>
      <c r="Z30" s="492"/>
      <c r="AA30" s="492"/>
      <c r="AB30" s="492"/>
      <c r="AC30" s="492"/>
      <c r="AD30" s="492"/>
      <c r="AE30" s="492"/>
      <c r="AF30" s="492"/>
      <c r="AG30" s="492"/>
    </row>
    <row r="31" spans="1:33">
      <c r="A31" s="1"/>
      <c r="B31" s="492"/>
      <c r="C31" s="492"/>
      <c r="D31" s="492"/>
      <c r="E31" s="492"/>
      <c r="F31" s="492"/>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2"/>
    </row>
    <row r="32" spans="1:33">
      <c r="A32" s="1"/>
      <c r="B32" s="8"/>
      <c r="C32" s="8"/>
      <c r="D32" s="8"/>
      <c r="E32" s="29"/>
      <c r="F32" s="8"/>
      <c r="G32" s="8"/>
      <c r="H32" s="8"/>
      <c r="I32" s="8"/>
      <c r="J32" s="8"/>
      <c r="K32" s="8"/>
      <c r="L32" s="8"/>
      <c r="M32" s="8"/>
      <c r="N32" s="8"/>
      <c r="O32" s="8"/>
      <c r="P32" s="8"/>
      <c r="Q32" s="8"/>
      <c r="R32" s="8"/>
      <c r="S32" s="8"/>
      <c r="T32" s="8"/>
      <c r="U32" s="8"/>
      <c r="V32" s="8"/>
      <c r="W32" s="7"/>
      <c r="X32" s="7"/>
      <c r="Y32" s="7"/>
      <c r="Z32" s="7"/>
      <c r="AA32" s="7"/>
      <c r="AB32" s="7"/>
      <c r="AC32" s="7"/>
      <c r="AD32" s="7"/>
      <c r="AE32" s="7"/>
      <c r="AF32" s="7"/>
      <c r="AG32" s="7"/>
    </row>
    <row r="33" spans="1:33">
      <c r="A33" s="1" t="s">
        <v>225</v>
      </c>
      <c r="B33" s="8"/>
      <c r="C33" s="8"/>
      <c r="D33" s="8"/>
      <c r="E33" s="29"/>
      <c r="F33" s="8"/>
      <c r="G33" s="8"/>
      <c r="H33" s="8"/>
      <c r="I33" s="8"/>
      <c r="J33" s="8"/>
      <c r="K33" s="8"/>
      <c r="L33" s="8"/>
      <c r="M33" s="8"/>
      <c r="N33" s="8"/>
      <c r="O33" s="8"/>
      <c r="P33" s="8"/>
      <c r="Q33" s="8"/>
      <c r="R33" s="8"/>
      <c r="S33" s="8"/>
      <c r="T33" s="8"/>
      <c r="U33" s="8"/>
      <c r="V33" s="8"/>
      <c r="W33" s="7"/>
      <c r="X33" s="7"/>
      <c r="Y33" s="7"/>
      <c r="Z33" s="7"/>
      <c r="AA33" s="7"/>
      <c r="AB33" s="7"/>
      <c r="AC33" s="7"/>
      <c r="AD33" s="7"/>
      <c r="AE33" s="7"/>
      <c r="AF33" s="7"/>
      <c r="AG33" s="7"/>
    </row>
    <row r="34" spans="1:33" ht="18.600000000000001" thickBot="1">
      <c r="A34" s="1"/>
      <c r="B34" s="1" t="s">
        <v>226</v>
      </c>
      <c r="C34" s="8"/>
      <c r="D34" s="8"/>
      <c r="E34" s="29"/>
      <c r="F34" s="8"/>
      <c r="G34" s="8"/>
      <c r="H34" s="8"/>
      <c r="I34" s="8"/>
      <c r="J34" s="8"/>
      <c r="K34" s="8"/>
      <c r="L34" s="8"/>
      <c r="M34" s="8"/>
      <c r="N34" s="8"/>
      <c r="O34" s="8"/>
      <c r="P34" s="8"/>
      <c r="Q34" s="8"/>
      <c r="R34" s="8"/>
      <c r="S34" s="8"/>
      <c r="T34" s="8"/>
      <c r="U34" s="8"/>
      <c r="V34" s="8"/>
      <c r="W34" s="7"/>
      <c r="X34" s="7"/>
      <c r="Y34" s="7"/>
      <c r="Z34" s="7"/>
      <c r="AA34" s="7"/>
      <c r="AB34" s="7"/>
      <c r="AC34" s="7"/>
      <c r="AD34" s="7"/>
      <c r="AE34" s="7"/>
      <c r="AF34" s="7"/>
      <c r="AG34" s="7"/>
    </row>
    <row r="35" spans="1:33" ht="18.75">
      <c r="A35" s="1"/>
      <c r="B35" s="640"/>
      <c r="C35" s="617"/>
      <c r="D35" s="617"/>
      <c r="E35" s="500" t="s">
        <v>227</v>
      </c>
      <c r="F35" s="495"/>
      <c r="G35" s="495"/>
      <c r="H35" s="495"/>
      <c r="I35" s="495"/>
      <c r="J35" s="496"/>
      <c r="K35" s="1050"/>
      <c r="L35" s="1051"/>
      <c r="M35" s="1051"/>
      <c r="N35" s="1051"/>
      <c r="O35" s="1051"/>
      <c r="P35" s="1051"/>
      <c r="Q35" s="1051"/>
      <c r="R35" s="1051"/>
      <c r="S35" s="1051"/>
      <c r="T35" s="1051"/>
      <c r="U35" s="1051"/>
      <c r="V35" s="1051"/>
      <c r="W35" s="1051"/>
      <c r="X35" s="1051"/>
      <c r="Y35" s="1051"/>
      <c r="Z35" s="1051"/>
      <c r="AA35" s="1051"/>
      <c r="AB35" s="1051"/>
      <c r="AC35" s="1051"/>
      <c r="AD35" s="1051"/>
      <c r="AE35" s="1051"/>
      <c r="AF35" s="1051"/>
      <c r="AG35" s="1052"/>
    </row>
    <row r="36" spans="1:33" ht="18.600000000000001" thickBot="1">
      <c r="A36" s="1"/>
      <c r="B36" s="641"/>
      <c r="C36" s="621"/>
      <c r="D36" s="621"/>
      <c r="E36" s="501"/>
      <c r="F36" s="498"/>
      <c r="G36" s="498"/>
      <c r="H36" s="498"/>
      <c r="I36" s="498"/>
      <c r="J36" s="499"/>
      <c r="K36" s="1053"/>
      <c r="L36" s="1054"/>
      <c r="M36" s="1054"/>
      <c r="N36" s="1054"/>
      <c r="O36" s="1054"/>
      <c r="P36" s="1054"/>
      <c r="Q36" s="1054"/>
      <c r="R36" s="1054"/>
      <c r="S36" s="1054"/>
      <c r="T36" s="1054"/>
      <c r="U36" s="1054"/>
      <c r="V36" s="1054"/>
      <c r="W36" s="1054"/>
      <c r="X36" s="1054"/>
      <c r="Y36" s="1054"/>
      <c r="Z36" s="1054"/>
      <c r="AA36" s="1054"/>
      <c r="AB36" s="1054"/>
      <c r="AC36" s="1054"/>
      <c r="AD36" s="1054"/>
      <c r="AE36" s="1054"/>
      <c r="AF36" s="1054"/>
      <c r="AG36" s="1055"/>
    </row>
    <row r="37" spans="1:33">
      <c r="A37" s="1"/>
      <c r="B37" s="8"/>
      <c r="C37" s="8"/>
      <c r="D37" s="8"/>
      <c r="E37" s="29"/>
      <c r="F37" s="8"/>
      <c r="G37" s="8"/>
      <c r="H37" s="8"/>
      <c r="I37" s="8"/>
      <c r="J37" s="8"/>
      <c r="K37" s="8"/>
      <c r="L37" s="8"/>
      <c r="M37" s="8"/>
      <c r="N37" s="8"/>
      <c r="O37" s="8"/>
      <c r="P37" s="8"/>
      <c r="Q37" s="8"/>
      <c r="R37" s="10"/>
      <c r="S37" s="10"/>
      <c r="T37" s="10"/>
      <c r="U37" s="7"/>
      <c r="V37" s="7"/>
      <c r="W37" s="7"/>
      <c r="X37" s="7"/>
      <c r="Y37" s="7"/>
      <c r="Z37" s="7"/>
      <c r="AA37" s="7"/>
      <c r="AB37" s="7"/>
      <c r="AC37" s="7"/>
      <c r="AD37" s="8"/>
      <c r="AE37" s="8"/>
      <c r="AF37" s="8"/>
      <c r="AG37" s="8"/>
    </row>
    <row r="38" spans="1:33" ht="18.600000000000001" thickBot="1">
      <c r="A38" s="1"/>
      <c r="B38" s="1" t="s">
        <v>228</v>
      </c>
      <c r="C38" s="8"/>
      <c r="D38" s="8"/>
      <c r="E38" s="29"/>
      <c r="F38" s="8"/>
      <c r="G38" s="8"/>
      <c r="H38" s="8"/>
      <c r="I38" s="8"/>
      <c r="J38" s="8"/>
      <c r="K38" s="8"/>
      <c r="L38" s="8"/>
      <c r="M38" s="8"/>
      <c r="N38" s="8"/>
      <c r="O38" s="8"/>
      <c r="P38" s="8"/>
      <c r="Q38" s="8"/>
      <c r="R38" s="8"/>
      <c r="S38" s="8"/>
      <c r="T38" s="8"/>
      <c r="U38" s="8"/>
      <c r="V38" s="8"/>
      <c r="W38" s="7"/>
      <c r="X38" s="7"/>
      <c r="Y38" s="7"/>
      <c r="Z38" s="7"/>
      <c r="AA38" s="7"/>
      <c r="AB38" s="7"/>
      <c r="AC38" s="7"/>
      <c r="AD38" s="7"/>
      <c r="AE38" s="7"/>
      <c r="AF38" s="7"/>
      <c r="AG38" s="7"/>
    </row>
    <row r="39" spans="1:33" ht="18.75">
      <c r="A39" s="1"/>
      <c r="B39" s="640"/>
      <c r="C39" s="617"/>
      <c r="D39" s="617"/>
      <c r="E39" s="911" t="s">
        <v>227</v>
      </c>
      <c r="F39" s="912"/>
      <c r="G39" s="912"/>
      <c r="H39" s="912"/>
      <c r="I39" s="912"/>
      <c r="J39" s="913"/>
      <c r="K39" s="1050"/>
      <c r="L39" s="1051"/>
      <c r="M39" s="1051"/>
      <c r="N39" s="1051"/>
      <c r="O39" s="1051"/>
      <c r="P39" s="1051"/>
      <c r="Q39" s="1051"/>
      <c r="R39" s="1051"/>
      <c r="S39" s="1051"/>
      <c r="T39" s="1051"/>
      <c r="U39" s="1051"/>
      <c r="V39" s="1051"/>
      <c r="W39" s="1051"/>
      <c r="X39" s="1051"/>
      <c r="Y39" s="1051"/>
      <c r="Z39" s="1051"/>
      <c r="AA39" s="1051"/>
      <c r="AB39" s="1051"/>
      <c r="AC39" s="1051"/>
      <c r="AD39" s="1051"/>
      <c r="AE39" s="1051"/>
      <c r="AF39" s="1051"/>
      <c r="AG39" s="1052"/>
    </row>
    <row r="40" spans="1:33" ht="18.600000000000001" thickBot="1">
      <c r="A40" s="1"/>
      <c r="B40" s="641"/>
      <c r="C40" s="621"/>
      <c r="D40" s="621"/>
      <c r="E40" s="914"/>
      <c r="F40" s="915"/>
      <c r="G40" s="915"/>
      <c r="H40" s="915"/>
      <c r="I40" s="915"/>
      <c r="J40" s="916"/>
      <c r="K40" s="1053"/>
      <c r="L40" s="1054"/>
      <c r="M40" s="1054"/>
      <c r="N40" s="1054"/>
      <c r="O40" s="1054"/>
      <c r="P40" s="1054"/>
      <c r="Q40" s="1054"/>
      <c r="R40" s="1054"/>
      <c r="S40" s="1054"/>
      <c r="T40" s="1054"/>
      <c r="U40" s="1054"/>
      <c r="V40" s="1054"/>
      <c r="W40" s="1054"/>
      <c r="X40" s="1054"/>
      <c r="Y40" s="1054"/>
      <c r="Z40" s="1054"/>
      <c r="AA40" s="1054"/>
      <c r="AB40" s="1054"/>
      <c r="AC40" s="1054"/>
      <c r="AD40" s="1054"/>
      <c r="AE40" s="1054"/>
      <c r="AF40" s="1054"/>
      <c r="AG40" s="1055"/>
    </row>
    <row r="41" spans="1:33">
      <c r="A41" s="1"/>
      <c r="B41" s="8"/>
      <c r="C41" s="8"/>
      <c r="D41" s="8"/>
      <c r="E41" s="29"/>
      <c r="F41" s="8"/>
      <c r="G41" s="8"/>
      <c r="H41" s="8"/>
      <c r="I41" s="8"/>
      <c r="J41" s="8"/>
      <c r="K41" s="8"/>
      <c r="L41" s="8"/>
      <c r="M41" s="8"/>
      <c r="N41" s="8"/>
      <c r="O41" s="8"/>
      <c r="P41" s="8"/>
      <c r="Q41" s="8"/>
      <c r="R41" s="10"/>
      <c r="S41" s="10"/>
      <c r="T41" s="10"/>
      <c r="U41" s="7"/>
      <c r="V41" s="7"/>
      <c r="W41" s="7"/>
      <c r="X41" s="7"/>
      <c r="Y41" s="7"/>
      <c r="Z41" s="7"/>
      <c r="AA41" s="7"/>
      <c r="AB41" s="7"/>
      <c r="AC41" s="7"/>
      <c r="AD41" s="8"/>
      <c r="AE41" s="8"/>
      <c r="AF41" s="8"/>
      <c r="AG41" s="8"/>
    </row>
    <row r="42" spans="1:33">
      <c r="A42" s="1" t="s">
        <v>229</v>
      </c>
      <c r="B42" s="8"/>
      <c r="C42" s="8"/>
      <c r="D42" s="8"/>
      <c r="E42" s="29"/>
      <c r="F42" s="8"/>
      <c r="G42" s="8"/>
      <c r="H42" s="8"/>
      <c r="I42" s="8"/>
      <c r="J42" s="8"/>
      <c r="K42" s="8"/>
      <c r="L42" s="8"/>
      <c r="M42" s="8"/>
      <c r="N42" s="8"/>
      <c r="O42" s="8"/>
      <c r="P42" s="8"/>
      <c r="Q42" s="8"/>
      <c r="R42" s="9"/>
      <c r="S42" s="9"/>
      <c r="T42" s="9"/>
      <c r="U42" s="7"/>
      <c r="V42" s="7"/>
      <c r="W42" s="7"/>
      <c r="X42" s="7"/>
      <c r="Y42" s="7"/>
      <c r="Z42" s="7"/>
      <c r="AA42" s="7"/>
      <c r="AB42" s="7"/>
      <c r="AC42" s="7"/>
      <c r="AD42" s="8"/>
      <c r="AE42" s="8"/>
      <c r="AF42" s="8"/>
      <c r="AG42" s="8"/>
    </row>
    <row r="43" spans="1:33" ht="18.600000000000001" thickBot="1">
      <c r="A43" s="1"/>
      <c r="B43" s="1" t="s">
        <v>230</v>
      </c>
      <c r="C43" s="8"/>
      <c r="D43" s="8"/>
      <c r="E43" s="29"/>
      <c r="F43" s="8"/>
      <c r="G43" s="8"/>
      <c r="H43" s="8"/>
      <c r="I43" s="8"/>
      <c r="J43" s="8"/>
      <c r="K43" s="8"/>
      <c r="L43" s="8"/>
      <c r="M43" s="8"/>
      <c r="N43" s="8"/>
      <c r="O43" s="8"/>
      <c r="P43" s="8"/>
      <c r="Q43" s="8"/>
      <c r="R43" s="9"/>
      <c r="S43" s="9"/>
      <c r="T43" s="9"/>
      <c r="U43" s="7"/>
      <c r="V43" s="8"/>
      <c r="W43" s="8"/>
      <c r="X43" s="8"/>
      <c r="Y43" s="8"/>
      <c r="Z43" s="7"/>
      <c r="AA43" s="8"/>
      <c r="AB43" s="8"/>
      <c r="AC43" s="8"/>
      <c r="AD43" s="8"/>
      <c r="AE43" s="8"/>
      <c r="AF43" s="8"/>
      <c r="AG43" s="8"/>
    </row>
    <row r="44" spans="1:33">
      <c r="A44" s="1"/>
      <c r="B44" s="902"/>
      <c r="C44" s="903"/>
      <c r="D44" s="903"/>
      <c r="E44" s="903"/>
      <c r="F44" s="903"/>
      <c r="G44" s="903"/>
      <c r="H44" s="903"/>
      <c r="I44" s="903"/>
      <c r="J44" s="903"/>
      <c r="K44" s="903"/>
      <c r="L44" s="903"/>
      <c r="M44" s="903"/>
      <c r="N44" s="903"/>
      <c r="O44" s="903"/>
      <c r="P44" s="903"/>
      <c r="Q44" s="903"/>
      <c r="R44" s="903"/>
      <c r="S44" s="903"/>
      <c r="T44" s="903"/>
      <c r="U44" s="903"/>
      <c r="V44" s="903"/>
      <c r="W44" s="903"/>
      <c r="X44" s="903"/>
      <c r="Y44" s="903"/>
      <c r="Z44" s="903"/>
      <c r="AA44" s="903"/>
      <c r="AB44" s="903"/>
      <c r="AC44" s="903"/>
      <c r="AD44" s="903"/>
      <c r="AE44" s="903"/>
      <c r="AF44" s="903"/>
      <c r="AG44" s="904"/>
    </row>
    <row r="45" spans="1:33">
      <c r="A45" s="1"/>
      <c r="B45" s="905"/>
      <c r="C45" s="906"/>
      <c r="D45" s="906"/>
      <c r="E45" s="906"/>
      <c r="F45" s="906"/>
      <c r="G45" s="906"/>
      <c r="H45" s="906"/>
      <c r="I45" s="906"/>
      <c r="J45" s="906"/>
      <c r="K45" s="906"/>
      <c r="L45" s="906"/>
      <c r="M45" s="906"/>
      <c r="N45" s="906"/>
      <c r="O45" s="906"/>
      <c r="P45" s="906"/>
      <c r="Q45" s="906"/>
      <c r="R45" s="906"/>
      <c r="S45" s="906"/>
      <c r="T45" s="906"/>
      <c r="U45" s="906"/>
      <c r="V45" s="906"/>
      <c r="W45" s="906"/>
      <c r="X45" s="906"/>
      <c r="Y45" s="906"/>
      <c r="Z45" s="906"/>
      <c r="AA45" s="906"/>
      <c r="AB45" s="906"/>
      <c r="AC45" s="906"/>
      <c r="AD45" s="906"/>
      <c r="AE45" s="906"/>
      <c r="AF45" s="906"/>
      <c r="AG45" s="907"/>
    </row>
    <row r="46" spans="1:33">
      <c r="A46" s="1"/>
      <c r="B46" s="905"/>
      <c r="C46" s="906"/>
      <c r="D46" s="906"/>
      <c r="E46" s="906"/>
      <c r="F46" s="906"/>
      <c r="G46" s="906"/>
      <c r="H46" s="906"/>
      <c r="I46" s="906"/>
      <c r="J46" s="906"/>
      <c r="K46" s="906"/>
      <c r="L46" s="906"/>
      <c r="M46" s="906"/>
      <c r="N46" s="906"/>
      <c r="O46" s="906"/>
      <c r="P46" s="906"/>
      <c r="Q46" s="906"/>
      <c r="R46" s="906"/>
      <c r="S46" s="906"/>
      <c r="T46" s="906"/>
      <c r="U46" s="906"/>
      <c r="V46" s="906"/>
      <c r="W46" s="906"/>
      <c r="X46" s="906"/>
      <c r="Y46" s="906"/>
      <c r="Z46" s="906"/>
      <c r="AA46" s="906"/>
      <c r="AB46" s="906"/>
      <c r="AC46" s="906"/>
      <c r="AD46" s="906"/>
      <c r="AE46" s="906"/>
      <c r="AF46" s="906"/>
      <c r="AG46" s="907"/>
    </row>
    <row r="47" spans="1:33">
      <c r="A47" s="1"/>
      <c r="B47" s="905"/>
      <c r="C47" s="906"/>
      <c r="D47" s="906"/>
      <c r="E47" s="906"/>
      <c r="F47" s="906"/>
      <c r="G47" s="906"/>
      <c r="H47" s="906"/>
      <c r="I47" s="906"/>
      <c r="J47" s="906"/>
      <c r="K47" s="906"/>
      <c r="L47" s="906"/>
      <c r="M47" s="906"/>
      <c r="N47" s="906"/>
      <c r="O47" s="906"/>
      <c r="P47" s="906"/>
      <c r="Q47" s="906"/>
      <c r="R47" s="906"/>
      <c r="S47" s="906"/>
      <c r="T47" s="906"/>
      <c r="U47" s="906"/>
      <c r="V47" s="906"/>
      <c r="W47" s="906"/>
      <c r="X47" s="906"/>
      <c r="Y47" s="906"/>
      <c r="Z47" s="906"/>
      <c r="AA47" s="906"/>
      <c r="AB47" s="906"/>
      <c r="AC47" s="906"/>
      <c r="AD47" s="906"/>
      <c r="AE47" s="906"/>
      <c r="AF47" s="906"/>
      <c r="AG47" s="907"/>
    </row>
    <row r="48" spans="1:33">
      <c r="A48" s="1"/>
      <c r="B48" s="905"/>
      <c r="C48" s="906"/>
      <c r="D48" s="906"/>
      <c r="E48" s="906"/>
      <c r="F48" s="906"/>
      <c r="G48" s="906"/>
      <c r="H48" s="906"/>
      <c r="I48" s="906"/>
      <c r="J48" s="906"/>
      <c r="K48" s="906"/>
      <c r="L48" s="906"/>
      <c r="M48" s="906"/>
      <c r="N48" s="906"/>
      <c r="O48" s="906"/>
      <c r="P48" s="906"/>
      <c r="Q48" s="906"/>
      <c r="R48" s="906"/>
      <c r="S48" s="906"/>
      <c r="T48" s="906"/>
      <c r="U48" s="906"/>
      <c r="V48" s="906"/>
      <c r="W48" s="906"/>
      <c r="X48" s="906"/>
      <c r="Y48" s="906"/>
      <c r="Z48" s="906"/>
      <c r="AA48" s="906"/>
      <c r="AB48" s="906"/>
      <c r="AC48" s="906"/>
      <c r="AD48" s="906"/>
      <c r="AE48" s="906"/>
      <c r="AF48" s="906"/>
      <c r="AG48" s="907"/>
    </row>
    <row r="49" spans="1:33" ht="18.600000000000001" thickBot="1">
      <c r="A49" s="1"/>
      <c r="B49" s="908"/>
      <c r="C49" s="909"/>
      <c r="D49" s="909"/>
      <c r="E49" s="909"/>
      <c r="F49" s="909"/>
      <c r="G49" s="909"/>
      <c r="H49" s="909"/>
      <c r="I49" s="909"/>
      <c r="J49" s="909"/>
      <c r="K49" s="909"/>
      <c r="L49" s="909"/>
      <c r="M49" s="909"/>
      <c r="N49" s="909"/>
      <c r="O49" s="909"/>
      <c r="P49" s="909"/>
      <c r="Q49" s="909"/>
      <c r="R49" s="909"/>
      <c r="S49" s="909"/>
      <c r="T49" s="909"/>
      <c r="U49" s="909"/>
      <c r="V49" s="909"/>
      <c r="W49" s="909"/>
      <c r="X49" s="909"/>
      <c r="Y49" s="909"/>
      <c r="Z49" s="909"/>
      <c r="AA49" s="909"/>
      <c r="AB49" s="909"/>
      <c r="AC49" s="909"/>
      <c r="AD49" s="909"/>
      <c r="AE49" s="909"/>
      <c r="AF49" s="909"/>
      <c r="AG49" s="910"/>
    </row>
    <row r="50" spans="1:33">
      <c r="A50" s="1"/>
      <c r="B50" s="1"/>
      <c r="C50" s="1"/>
      <c r="D50" s="1"/>
      <c r="E50" s="24"/>
      <c r="F50" s="1"/>
      <c r="G50" s="1"/>
      <c r="H50" s="1"/>
      <c r="I50" s="1"/>
      <c r="J50" s="1"/>
      <c r="K50" s="11"/>
      <c r="L50" s="11"/>
      <c r="M50" s="1"/>
      <c r="N50" s="1"/>
      <c r="O50" s="1"/>
      <c r="P50" s="1"/>
      <c r="Q50" s="1"/>
      <c r="R50" s="1"/>
      <c r="S50" s="1"/>
      <c r="T50" s="1"/>
      <c r="U50" s="1"/>
      <c r="V50" s="1"/>
      <c r="W50" s="1"/>
      <c r="X50" s="1"/>
      <c r="Y50" s="1"/>
      <c r="Z50" s="1"/>
      <c r="AA50" s="1"/>
      <c r="AB50" s="1"/>
      <c r="AC50" s="1"/>
      <c r="AD50" s="1"/>
      <c r="AE50" s="1"/>
      <c r="AF50" s="1"/>
      <c r="AG50" s="1"/>
    </row>
  </sheetData>
  <sheetProtection algorithmName="SHA-512" hashValue="krTGmjU5S4p45pxGak31WtTpma1LlkPLasu0oHRBKyHGOQvyaJhzeDubPT259icd0PGweAPajzQT7bJP9eaKGw==" saltValue="lOX6LWGguBmeq4T2XAzWEg==" spinCount="100000" sheet="1" objects="1" scenarios="1"/>
  <mergeCells count="30">
    <mergeCell ref="B18:D19"/>
    <mergeCell ref="E18:L19"/>
    <mergeCell ref="M18:AG19"/>
    <mergeCell ref="B22:D23"/>
    <mergeCell ref="E22:L23"/>
    <mergeCell ref="M22:AG23"/>
    <mergeCell ref="B10:AG11"/>
    <mergeCell ref="B14:D15"/>
    <mergeCell ref="E14:J15"/>
    <mergeCell ref="K14:L15"/>
    <mergeCell ref="M14:O15"/>
    <mergeCell ref="P14:W15"/>
    <mergeCell ref="X14:Y15"/>
    <mergeCell ref="Z14:Z15"/>
    <mergeCell ref="AA14:AC15"/>
    <mergeCell ref="B26:AG29"/>
    <mergeCell ref="B44:AG49"/>
    <mergeCell ref="B30:AG31"/>
    <mergeCell ref="B35:D36"/>
    <mergeCell ref="E35:J36"/>
    <mergeCell ref="K35:AG36"/>
    <mergeCell ref="B39:D40"/>
    <mergeCell ref="E39:J40"/>
    <mergeCell ref="K39:AG40"/>
    <mergeCell ref="A2:AG2"/>
    <mergeCell ref="B6:D9"/>
    <mergeCell ref="E8:M9"/>
    <mergeCell ref="N8:AG9"/>
    <mergeCell ref="E6:M7"/>
    <mergeCell ref="N6:AG7"/>
  </mergeCells>
  <phoneticPr fontId="1"/>
  <conditionalFormatting sqref="B6">
    <cfRule type="expression" dxfId="33" priority="101">
      <formula>$B6=""</formula>
    </cfRule>
  </conditionalFormatting>
  <conditionalFormatting sqref="B14">
    <cfRule type="expression" dxfId="32" priority="100">
      <formula>$B14=""</formula>
    </cfRule>
  </conditionalFormatting>
  <conditionalFormatting sqref="B18">
    <cfRule type="expression" dxfId="31" priority="99">
      <formula>$B18=""</formula>
    </cfRule>
  </conditionalFormatting>
  <conditionalFormatting sqref="AA14:AC15">
    <cfRule type="notContainsBlanks" dxfId="30" priority="3">
      <formula>LEN(TRIM(AA14))&gt;0</formula>
    </cfRule>
  </conditionalFormatting>
  <conditionalFormatting sqref="M18">
    <cfRule type="expression" dxfId="29" priority="91">
      <formula>$B$289="No"</formula>
    </cfRule>
    <cfRule type="notContainsBlanks" dxfId="28" priority="51">
      <formula>LEN(TRIM(M18))&gt;0</formula>
    </cfRule>
    <cfRule type="expression" dxfId="27" priority="102">
      <formula>$B$289="Yes"</formula>
    </cfRule>
  </conditionalFormatting>
  <conditionalFormatting sqref="B35">
    <cfRule type="expression" dxfId="26" priority="90">
      <formula>$B35=""</formula>
    </cfRule>
  </conditionalFormatting>
  <conditionalFormatting sqref="B39">
    <cfRule type="expression" dxfId="25" priority="89">
      <formula>$B39=""</formula>
    </cfRule>
  </conditionalFormatting>
  <conditionalFormatting sqref="K35:AG36">
    <cfRule type="expression" dxfId="24" priority="48">
      <formula>$B$35="Yes"</formula>
    </cfRule>
    <cfRule type="expression" dxfId="23" priority="86">
      <formula>$B$306="No"</formula>
    </cfRule>
    <cfRule type="notContainsBlanks" dxfId="22" priority="47">
      <formula>LEN(TRIM(K35))&gt;0</formula>
    </cfRule>
    <cfRule type="expression" dxfId="21" priority="88">
      <formula>$B$306="Yes"</formula>
    </cfRule>
  </conditionalFormatting>
  <conditionalFormatting sqref="K39:AG40">
    <cfRule type="expression" dxfId="20" priority="40">
      <formula>$B$39="Yes"</formula>
    </cfRule>
    <cfRule type="expression" dxfId="19" priority="41">
      <formula>$B$310=""</formula>
    </cfRule>
    <cfRule type="expression" dxfId="18" priority="83">
      <formula>$B$310="No"</formula>
    </cfRule>
    <cfRule type="notContainsBlanks" dxfId="17" priority="39">
      <formula>LEN(TRIM(K39))&gt;0</formula>
    </cfRule>
    <cfRule type="expression" dxfId="16" priority="85">
      <formula>$B$310="Yes"</formula>
    </cfRule>
  </conditionalFormatting>
  <conditionalFormatting sqref="M18:AG19">
    <cfRule type="expression" dxfId="15" priority="52">
      <formula>$B$18="Yes"</formula>
    </cfRule>
  </conditionalFormatting>
  <conditionalFormatting sqref="B22">
    <cfRule type="expression" dxfId="14" priority="65">
      <formula>$B22=""</formula>
    </cfRule>
  </conditionalFormatting>
  <conditionalFormatting sqref="M22">
    <cfRule type="expression" dxfId="13" priority="63">
      <formula>$B$289="No"</formula>
    </cfRule>
    <cfRule type="notContainsBlanks" dxfId="12" priority="49">
      <formula>LEN(TRIM(M22))&gt;0</formula>
    </cfRule>
    <cfRule type="expression" dxfId="11" priority="66">
      <formula>$B$289="Yes"</formula>
    </cfRule>
  </conditionalFormatting>
  <conditionalFormatting sqref="M22:AG23">
    <cfRule type="expression" dxfId="10" priority="50">
      <formula>$B$22="Yes"</formula>
    </cfRule>
  </conditionalFormatting>
  <conditionalFormatting sqref="N6:AG9">
    <cfRule type="expression" dxfId="9" priority="11">
      <formula>$B$6=""</formula>
    </cfRule>
  </conditionalFormatting>
  <conditionalFormatting sqref="N6:AG9">
    <cfRule type="notContainsBlanks" dxfId="8" priority="12" stopIfTrue="1">
      <formula>LEN(TRIM(N6))&gt;0</formula>
    </cfRule>
  </conditionalFormatting>
  <conditionalFormatting sqref="N6:AG9">
    <cfRule type="expression" dxfId="7" priority="13">
      <formula>$B$6="Yes"</formula>
    </cfRule>
  </conditionalFormatting>
  <conditionalFormatting sqref="N6:AG9">
    <cfRule type="notContainsBlanks" dxfId="6" priority="19">
      <formula>LEN(TRIM(N6))&gt;0</formula>
    </cfRule>
  </conditionalFormatting>
  <conditionalFormatting sqref="N6:AG7">
    <cfRule type="expression" dxfId="5" priority="14">
      <formula>$N$6&lt;&gt;""</formula>
    </cfRule>
  </conditionalFormatting>
  <conditionalFormatting sqref="K14:L15 X14:Y15 AA14:AC15">
    <cfRule type="expression" dxfId="4" priority="4">
      <formula>$B$14="Yes"</formula>
    </cfRule>
  </conditionalFormatting>
  <conditionalFormatting sqref="K14:L15">
    <cfRule type="notContainsBlanks" dxfId="3" priority="1">
      <formula>LEN(TRIM(K14))&gt;0</formula>
    </cfRule>
  </conditionalFormatting>
  <conditionalFormatting sqref="X14:Y15">
    <cfRule type="notContainsBlanks" dxfId="2" priority="2">
      <formula>LEN(TRIM(X14))&gt;0</formula>
    </cfRule>
  </conditionalFormatting>
  <dataValidations count="4">
    <dataValidation type="list" allowBlank="1" showInputMessage="1" showErrorMessage="1" prompt="month" sqref="X14:Y15" xr:uid="{00000000-0002-0000-0200-000000000000}">
      <formula1>Month</formula1>
    </dataValidation>
    <dataValidation type="list" allowBlank="1" showInputMessage="1" showErrorMessage="1" sqref="B35 B6 B14 B18 B39 B22" xr:uid="{00000000-0002-0000-0200-000001000000}">
      <formula1>Yes_No</formula1>
    </dataValidation>
    <dataValidation type="list" allowBlank="1" showInputMessage="1" showErrorMessage="1" prompt="year" sqref="AA14:AC15" xr:uid="{00000000-0002-0000-0200-000002000000}">
      <formula1>Year_3</formula1>
    </dataValidation>
    <dataValidation type="list" allowBlank="1" showInputMessage="1" showErrorMessage="1" prompt="month" sqref="K14:L15" xr:uid="{00000000-0002-0000-0200-000003000000}">
      <formula1>month3</formula1>
    </dataValidation>
  </dataValidations>
  <printOptions horizontalCentered="1"/>
  <pageMargins left="0.51181102362204722" right="0.51181102362204722" top="0.74803149606299213" bottom="0.74803149606299213" header="0.31496062992125984" footer="0.31496062992125984"/>
  <pageSetup paperSize="9" scale="76" orientation="portrait" horizontalDpi="300" verticalDpi="300" r:id="rId1"/>
  <headerFooter>
    <oddHeader>&amp;L&amp;"Arial,標準"ABE Initiative 10th Batch FY2023
Annex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2707-617D-42E5-BBFD-6347B32974F9}">
  <sheetPr>
    <tabColor theme="1"/>
  </sheetPr>
  <dimension ref="A1:J359"/>
  <sheetViews>
    <sheetView topLeftCell="A283" zoomScaleNormal="100" workbookViewId="0">
      <selection activeCell="F287" sqref="F287"/>
    </sheetView>
  </sheetViews>
  <sheetFormatPr defaultRowHeight="18"/>
  <cols>
    <col min="2" max="2" width="9.125" bestFit="1" customWidth="1"/>
    <col min="3" max="3" width="9.25" bestFit="1" customWidth="1"/>
    <col min="4" max="4" width="13.375" bestFit="1" customWidth="1"/>
    <col min="5" max="5" width="14.25" bestFit="1" customWidth="1"/>
    <col min="6" max="6" width="36.5" bestFit="1" customWidth="1"/>
    <col min="7" max="7" width="37.875" bestFit="1" customWidth="1"/>
    <col min="8" max="9" width="37.875" customWidth="1"/>
    <col min="10" max="10" width="28.375" bestFit="1" customWidth="1"/>
  </cols>
  <sheetData>
    <row r="1" spans="1:10">
      <c r="A1" t="s">
        <v>231</v>
      </c>
      <c r="B1" t="s">
        <v>25</v>
      </c>
      <c r="C1" t="s">
        <v>232</v>
      </c>
      <c r="D1" t="s">
        <v>233</v>
      </c>
      <c r="E1" t="s">
        <v>234</v>
      </c>
      <c r="F1" t="s">
        <v>235</v>
      </c>
      <c r="G1" t="s">
        <v>236</v>
      </c>
      <c r="H1" t="s">
        <v>237</v>
      </c>
      <c r="I1" t="s">
        <v>237</v>
      </c>
      <c r="J1" t="s">
        <v>238</v>
      </c>
    </row>
    <row r="2" spans="1:10" ht="104.1">
      <c r="A2" s="79" t="s">
        <v>239</v>
      </c>
      <c r="B2" s="79" t="s">
        <v>240</v>
      </c>
      <c r="C2" s="79" t="s">
        <v>241</v>
      </c>
      <c r="D2" s="79" t="s">
        <v>242</v>
      </c>
      <c r="E2" s="79" t="s">
        <v>243</v>
      </c>
      <c r="F2" s="79" t="s">
        <v>244</v>
      </c>
      <c r="G2" s="79" t="s">
        <v>245</v>
      </c>
      <c r="H2" s="79" t="str">
        <f>IF(F2="未定
TBD","未定
TBD",IF(G2="未定
TBD","未定
TBD",IF(F2="該当しない
N/A","該当しない
N/A", IF(G2="該当しない
N/A","該当しない
N/A", ""))))</f>
        <v>未定
TBD</v>
      </c>
      <c r="I2" s="79" t="str">
        <f>IF(H2="未定
TBD","TBD",IF(H2="該当する
Application period ends by the end of January 2023","Yes","No"))</f>
        <v>TBD</v>
      </c>
      <c r="J2" s="79" t="s">
        <v>246</v>
      </c>
    </row>
    <row r="3" spans="1:10" ht="104.1">
      <c r="A3" s="79" t="s">
        <v>247</v>
      </c>
      <c r="B3" s="79" t="s">
        <v>240</v>
      </c>
      <c r="C3" s="79" t="s">
        <v>241</v>
      </c>
      <c r="D3" s="79" t="s">
        <v>248</v>
      </c>
      <c r="E3" s="79" t="s">
        <v>243</v>
      </c>
      <c r="F3" s="79" t="s">
        <v>245</v>
      </c>
      <c r="G3" s="79" t="s">
        <v>245</v>
      </c>
      <c r="H3" s="79" t="str">
        <f t="shared" ref="H3:H5" si="0">IF(F3="未定
TBD","未定
TBD",IF(G3="未定
TBD","未定
TBD",IF(F3="該当しない
N/A","該当しない
N/A", IF(G3="該当しない
N/A","該当しない
N/A", ""))))</f>
        <v>未定
TBD</v>
      </c>
      <c r="I3" s="79" t="str">
        <f t="shared" ref="I3:I66" si="1">IF(H3="未定
TBD","TBD",IF(H3="該当する
Application period ends by the end of January 2023","Yes","No"))</f>
        <v>TBD</v>
      </c>
      <c r="J3" s="79" t="s">
        <v>246</v>
      </c>
    </row>
    <row r="4" spans="1:10" ht="104.1">
      <c r="A4" s="79" t="s">
        <v>249</v>
      </c>
      <c r="B4" s="79" t="s">
        <v>240</v>
      </c>
      <c r="C4" s="79" t="s">
        <v>241</v>
      </c>
      <c r="D4" s="79" t="s">
        <v>248</v>
      </c>
      <c r="E4" s="79" t="s">
        <v>243</v>
      </c>
      <c r="F4" s="79" t="s">
        <v>245</v>
      </c>
      <c r="G4" s="79" t="s">
        <v>245</v>
      </c>
      <c r="H4" s="79" t="str">
        <f t="shared" si="0"/>
        <v>未定
TBD</v>
      </c>
      <c r="I4" s="79" t="str">
        <f t="shared" si="1"/>
        <v>TBD</v>
      </c>
      <c r="J4" s="79" t="s">
        <v>246</v>
      </c>
    </row>
    <row r="5" spans="1:10" ht="104.1">
      <c r="A5" s="79" t="s">
        <v>250</v>
      </c>
      <c r="B5" s="79" t="s">
        <v>240</v>
      </c>
      <c r="C5" s="79" t="s">
        <v>251</v>
      </c>
      <c r="D5" s="79" t="s">
        <v>252</v>
      </c>
      <c r="E5" s="79" t="s">
        <v>243</v>
      </c>
      <c r="F5" s="79" t="s">
        <v>245</v>
      </c>
      <c r="G5" s="79" t="s">
        <v>245</v>
      </c>
      <c r="H5" s="79" t="str">
        <f t="shared" si="0"/>
        <v>未定
TBD</v>
      </c>
      <c r="I5" s="79" t="str">
        <f t="shared" si="1"/>
        <v>TBD</v>
      </c>
      <c r="J5" s="79" t="s">
        <v>253</v>
      </c>
    </row>
    <row r="6" spans="1:10" ht="78">
      <c r="A6" s="79" t="s">
        <v>254</v>
      </c>
      <c r="B6" s="79" t="s">
        <v>240</v>
      </c>
      <c r="C6" s="79" t="s">
        <v>255</v>
      </c>
      <c r="D6" s="79" t="s">
        <v>256</v>
      </c>
      <c r="E6" s="79" t="s">
        <v>257</v>
      </c>
      <c r="F6" s="79" t="s">
        <v>258</v>
      </c>
      <c r="G6" s="79" t="s">
        <v>259</v>
      </c>
      <c r="H6" s="79" t="str">
        <f>IF(F6="該当する
Application period ends by the end of January 2023","該当する
Application period ends by the end of January 2023",IF(F6="未定
TBD","未定
TBD",IF(F6="該当しない
N/A","該当しない
N/A","")))</f>
        <v>該当する
Application period ends by the end of January 2023</v>
      </c>
      <c r="I6" s="79" t="str">
        <f t="shared" si="1"/>
        <v>Yes</v>
      </c>
      <c r="J6" s="79" t="s">
        <v>246</v>
      </c>
    </row>
    <row r="7" spans="1:10" ht="143.1">
      <c r="A7" s="79" t="s">
        <v>260</v>
      </c>
      <c r="B7" s="79" t="s">
        <v>261</v>
      </c>
      <c r="C7" s="79" t="s">
        <v>262</v>
      </c>
      <c r="D7" s="79" t="s">
        <v>263</v>
      </c>
      <c r="E7" s="79" t="s">
        <v>264</v>
      </c>
      <c r="F7" s="79"/>
      <c r="G7" s="79" t="s">
        <v>265</v>
      </c>
      <c r="H7" s="79" t="str">
        <f>IF(G7="未定
TBD","未定
TBD",IF(G7="該当しない
N/A","該当しない
N/A",""))</f>
        <v>該当しない
N/A</v>
      </c>
      <c r="I7" s="79" t="str">
        <f t="shared" si="1"/>
        <v>No</v>
      </c>
      <c r="J7" s="79" t="s">
        <v>266</v>
      </c>
    </row>
    <row r="8" spans="1:10" ht="143.1">
      <c r="A8" s="79" t="s">
        <v>267</v>
      </c>
      <c r="B8" s="79" t="s">
        <v>261</v>
      </c>
      <c r="C8" s="79" t="s">
        <v>262</v>
      </c>
      <c r="D8" s="79" t="s">
        <v>268</v>
      </c>
      <c r="E8" s="79" t="s">
        <v>264</v>
      </c>
      <c r="F8" s="79"/>
      <c r="G8" s="79" t="s">
        <v>265</v>
      </c>
      <c r="H8" s="79" t="str">
        <f t="shared" ref="H8:H15" si="2">IF(G8="未定
TBD","未定
TBD",IF(G8="該当しない
N/A","該当しない
N/A",""))</f>
        <v>該当しない
N/A</v>
      </c>
      <c r="I8" s="79" t="str">
        <f t="shared" si="1"/>
        <v>No</v>
      </c>
      <c r="J8" s="79" t="s">
        <v>266</v>
      </c>
    </row>
    <row r="9" spans="1:10" ht="143.1">
      <c r="A9" s="79" t="s">
        <v>269</v>
      </c>
      <c r="B9" s="79" t="s">
        <v>261</v>
      </c>
      <c r="C9" s="79" t="s">
        <v>262</v>
      </c>
      <c r="D9" s="79" t="s">
        <v>270</v>
      </c>
      <c r="E9" s="79" t="s">
        <v>264</v>
      </c>
      <c r="F9" s="79"/>
      <c r="G9" s="79" t="s">
        <v>265</v>
      </c>
      <c r="H9" s="79" t="str">
        <f t="shared" si="2"/>
        <v>該当しない
N/A</v>
      </c>
      <c r="I9" s="79" t="str">
        <f t="shared" si="1"/>
        <v>No</v>
      </c>
      <c r="J9" s="79" t="s">
        <v>266</v>
      </c>
    </row>
    <row r="10" spans="1:10" ht="143.1">
      <c r="A10" s="79" t="s">
        <v>271</v>
      </c>
      <c r="B10" s="79" t="s">
        <v>261</v>
      </c>
      <c r="C10" s="79" t="s">
        <v>262</v>
      </c>
      <c r="D10" s="79" t="s">
        <v>272</v>
      </c>
      <c r="E10" s="79" t="s">
        <v>264</v>
      </c>
      <c r="F10" s="79"/>
      <c r="G10" s="79" t="s">
        <v>265</v>
      </c>
      <c r="H10" s="79" t="str">
        <f t="shared" si="2"/>
        <v>該当しない
N/A</v>
      </c>
      <c r="I10" s="79" t="str">
        <f t="shared" si="1"/>
        <v>No</v>
      </c>
      <c r="J10" s="79" t="s">
        <v>266</v>
      </c>
    </row>
    <row r="11" spans="1:10" ht="143.1">
      <c r="A11" s="79" t="s">
        <v>273</v>
      </c>
      <c r="B11" s="79" t="s">
        <v>261</v>
      </c>
      <c r="C11" s="79" t="s">
        <v>262</v>
      </c>
      <c r="D11" s="79" t="s">
        <v>274</v>
      </c>
      <c r="E11" s="79" t="s">
        <v>264</v>
      </c>
      <c r="F11" s="79"/>
      <c r="G11" s="79" t="s">
        <v>265</v>
      </c>
      <c r="H11" s="79" t="str">
        <f t="shared" si="2"/>
        <v>該当しない
N/A</v>
      </c>
      <c r="I11" s="79" t="str">
        <f t="shared" si="1"/>
        <v>No</v>
      </c>
      <c r="J11" s="79" t="s">
        <v>266</v>
      </c>
    </row>
    <row r="12" spans="1:10" ht="143.1">
      <c r="A12" s="79" t="s">
        <v>275</v>
      </c>
      <c r="B12" s="79" t="s">
        <v>261</v>
      </c>
      <c r="C12" s="79" t="s">
        <v>262</v>
      </c>
      <c r="D12" s="79" t="s">
        <v>276</v>
      </c>
      <c r="E12" s="79" t="s">
        <v>264</v>
      </c>
      <c r="F12" s="79"/>
      <c r="G12" s="79" t="s">
        <v>265</v>
      </c>
      <c r="H12" s="79" t="str">
        <f t="shared" si="2"/>
        <v>該当しない
N/A</v>
      </c>
      <c r="I12" s="79" t="str">
        <f t="shared" si="1"/>
        <v>No</v>
      </c>
      <c r="J12" s="79" t="s">
        <v>266</v>
      </c>
    </row>
    <row r="13" spans="1:10" ht="143.1">
      <c r="A13" s="79" t="s">
        <v>277</v>
      </c>
      <c r="B13" s="79" t="s">
        <v>261</v>
      </c>
      <c r="C13" s="79" t="s">
        <v>262</v>
      </c>
      <c r="D13" s="79" t="s">
        <v>278</v>
      </c>
      <c r="E13" s="79" t="s">
        <v>264</v>
      </c>
      <c r="F13" s="79"/>
      <c r="G13" s="79" t="s">
        <v>265</v>
      </c>
      <c r="H13" s="79" t="str">
        <f t="shared" si="2"/>
        <v>該当しない
N/A</v>
      </c>
      <c r="I13" s="79" t="str">
        <f t="shared" si="1"/>
        <v>No</v>
      </c>
      <c r="J13" s="79" t="s">
        <v>266</v>
      </c>
    </row>
    <row r="14" spans="1:10" ht="143.1">
      <c r="A14" s="79" t="s">
        <v>279</v>
      </c>
      <c r="B14" s="79" t="s">
        <v>261</v>
      </c>
      <c r="C14" s="79" t="s">
        <v>262</v>
      </c>
      <c r="D14" s="79" t="s">
        <v>280</v>
      </c>
      <c r="E14" s="79" t="s">
        <v>264</v>
      </c>
      <c r="F14" s="79"/>
      <c r="G14" s="79" t="s">
        <v>265</v>
      </c>
      <c r="H14" s="79" t="str">
        <f t="shared" si="2"/>
        <v>該当しない
N/A</v>
      </c>
      <c r="I14" s="79" t="str">
        <f t="shared" si="1"/>
        <v>No</v>
      </c>
      <c r="J14" s="79" t="s">
        <v>266</v>
      </c>
    </row>
    <row r="15" spans="1:10" ht="143.1">
      <c r="A15" s="79" t="s">
        <v>281</v>
      </c>
      <c r="B15" s="79" t="s">
        <v>261</v>
      </c>
      <c r="C15" s="79" t="s">
        <v>262</v>
      </c>
      <c r="D15" s="79" t="s">
        <v>282</v>
      </c>
      <c r="E15" s="79" t="s">
        <v>264</v>
      </c>
      <c r="F15" s="79"/>
      <c r="G15" s="79" t="s">
        <v>265</v>
      </c>
      <c r="H15" s="79" t="str">
        <f t="shared" si="2"/>
        <v>該当しない
N/A</v>
      </c>
      <c r="I15" s="79" t="str">
        <f t="shared" si="1"/>
        <v>No</v>
      </c>
      <c r="J15" s="79" t="s">
        <v>266</v>
      </c>
    </row>
    <row r="16" spans="1:10" ht="246.95">
      <c r="A16" s="79" t="s">
        <v>283</v>
      </c>
      <c r="B16" s="79" t="s">
        <v>284</v>
      </c>
      <c r="C16" s="79" t="s">
        <v>285</v>
      </c>
      <c r="D16" s="79" t="s">
        <v>286</v>
      </c>
      <c r="E16" s="79" t="s">
        <v>243</v>
      </c>
      <c r="F16" s="79" t="s">
        <v>245</v>
      </c>
      <c r="G16" s="79" t="s">
        <v>245</v>
      </c>
      <c r="H16" s="79" t="str">
        <f>IF(F16="未定
TBD","未定
TBD",IF(G16="未定
TBD","未定
TBD",IF(F16="該当しない
N/A","該当しない
N/A", IF(G16="該当しない
N/A","該当しない
N/A", ""))))</f>
        <v>未定
TBD</v>
      </c>
      <c r="I16" s="79" t="str">
        <f t="shared" si="1"/>
        <v>TBD</v>
      </c>
      <c r="J16" s="79" t="s">
        <v>253</v>
      </c>
    </row>
    <row r="17" spans="1:10" ht="402.95">
      <c r="A17" s="79" t="s">
        <v>287</v>
      </c>
      <c r="B17" s="79" t="s">
        <v>284</v>
      </c>
      <c r="C17" s="79" t="s">
        <v>288</v>
      </c>
      <c r="D17" s="79" t="s">
        <v>289</v>
      </c>
      <c r="E17" s="79" t="s">
        <v>264</v>
      </c>
      <c r="F17" s="79" t="s">
        <v>265</v>
      </c>
      <c r="G17" s="79" t="s">
        <v>290</v>
      </c>
      <c r="H17" s="79" t="str">
        <f t="shared" ref="H17:H18" si="3">IF(G17="未定
TBD","未定
TBD",IF(G17="該当しない
N/A","該当しない
N/A",""))</f>
        <v>未定
TBD</v>
      </c>
      <c r="I17" s="79" t="str">
        <f t="shared" si="1"/>
        <v>TBD</v>
      </c>
      <c r="J17" s="79" t="s">
        <v>253</v>
      </c>
    </row>
    <row r="18" spans="1:10" ht="338.1">
      <c r="A18" s="79" t="s">
        <v>291</v>
      </c>
      <c r="B18" s="79" t="s">
        <v>284</v>
      </c>
      <c r="C18" s="79" t="s">
        <v>288</v>
      </c>
      <c r="D18" s="79" t="s">
        <v>292</v>
      </c>
      <c r="E18" s="79" t="s">
        <v>264</v>
      </c>
      <c r="F18" s="79" t="s">
        <v>265</v>
      </c>
      <c r="G18" s="79" t="s">
        <v>290</v>
      </c>
      <c r="H18" s="79" t="str">
        <f t="shared" si="3"/>
        <v>未定
TBD</v>
      </c>
      <c r="I18" s="79" t="str">
        <f t="shared" si="1"/>
        <v>TBD</v>
      </c>
      <c r="J18" s="79" t="s">
        <v>253</v>
      </c>
    </row>
    <row r="19" spans="1:10" ht="104.1">
      <c r="A19" s="79" t="s">
        <v>293</v>
      </c>
      <c r="B19" s="79" t="s">
        <v>294</v>
      </c>
      <c r="C19" s="79" t="s">
        <v>295</v>
      </c>
      <c r="D19" s="79"/>
      <c r="E19" s="79" t="s">
        <v>296</v>
      </c>
      <c r="F19" s="79" t="s">
        <v>297</v>
      </c>
      <c r="G19" s="79" t="s">
        <v>265</v>
      </c>
      <c r="H19" s="79" t="str">
        <f>IF(F19="未定
TBD","未定
TBD",IF(G19="未定
TBD","未定
TBD",IF(F19="該当しない
N/A","該当しない
N/A", IF(G19="該当しない
N/A","該当しない
N/A", ""))))</f>
        <v>該当しない
N/A</v>
      </c>
      <c r="I19" s="79" t="str">
        <f t="shared" si="1"/>
        <v>No</v>
      </c>
      <c r="J19" s="79" t="s">
        <v>253</v>
      </c>
    </row>
    <row r="20" spans="1:10" ht="129.94999999999999">
      <c r="A20" s="79" t="s">
        <v>298</v>
      </c>
      <c r="B20" s="79" t="s">
        <v>299</v>
      </c>
      <c r="C20" s="79" t="s">
        <v>300</v>
      </c>
      <c r="D20" s="79" t="s">
        <v>301</v>
      </c>
      <c r="E20" s="79" t="s">
        <v>257</v>
      </c>
      <c r="F20" s="79" t="s">
        <v>265</v>
      </c>
      <c r="G20" s="79"/>
      <c r="H20" s="79" t="str">
        <f>IF(F20="該当する
Application period ends by the end of January 2023","該当する
Application period ends by the end of January 2023",IF(F20="未定
TBD","未定
TBD",IF(F20="該当しない
N/A","該当しない
N/A","")))</f>
        <v>該当しない
N/A</v>
      </c>
      <c r="I20" s="79" t="str">
        <f t="shared" si="1"/>
        <v>No</v>
      </c>
      <c r="J20" s="79" t="s">
        <v>302</v>
      </c>
    </row>
    <row r="21" spans="1:10" ht="51.95">
      <c r="A21" s="79" t="s">
        <v>303</v>
      </c>
      <c r="B21" s="79" t="s">
        <v>304</v>
      </c>
      <c r="C21" s="79" t="s">
        <v>305</v>
      </c>
      <c r="D21" s="79" t="s">
        <v>306</v>
      </c>
      <c r="E21" s="79" t="s">
        <v>264</v>
      </c>
      <c r="F21" s="79"/>
      <c r="G21" s="79" t="s">
        <v>265</v>
      </c>
      <c r="H21" s="79" t="str">
        <f>IF(G21="未定
TBD","未定
TBD",IF(G21="該当しない
N/A","該当しない
N/A",""))</f>
        <v>該当しない
N/A</v>
      </c>
      <c r="I21" s="79" t="str">
        <f t="shared" si="1"/>
        <v>No</v>
      </c>
      <c r="J21" s="79" t="s">
        <v>266</v>
      </c>
    </row>
    <row r="22" spans="1:10" ht="117">
      <c r="A22" s="79" t="s">
        <v>307</v>
      </c>
      <c r="B22" s="79" t="s">
        <v>308</v>
      </c>
      <c r="C22" s="79" t="s">
        <v>309</v>
      </c>
      <c r="D22" s="79" t="s">
        <v>310</v>
      </c>
      <c r="E22" s="79" t="s">
        <v>257</v>
      </c>
      <c r="F22" s="79" t="s">
        <v>265</v>
      </c>
      <c r="G22" s="79" t="s">
        <v>265</v>
      </c>
      <c r="H22" s="79" t="str">
        <f t="shared" ref="H22:H27" si="4">IF(F22="該当する
Application period ends by the end of January 2023","該当する
Application period ends by the end of January 2023",IF(F22="未定
TBD","未定
TBD",IF(F22="該当しない
N/A","該当しない
N/A","")))</f>
        <v>該当しない
N/A</v>
      </c>
      <c r="I22" s="79" t="str">
        <f t="shared" si="1"/>
        <v>No</v>
      </c>
      <c r="J22" s="79" t="s">
        <v>246</v>
      </c>
    </row>
    <row r="23" spans="1:10" ht="117">
      <c r="A23" s="79" t="s">
        <v>311</v>
      </c>
      <c r="B23" s="79" t="s">
        <v>308</v>
      </c>
      <c r="C23" s="79" t="s">
        <v>309</v>
      </c>
      <c r="D23" s="79" t="s">
        <v>310</v>
      </c>
      <c r="E23" s="79" t="s">
        <v>257</v>
      </c>
      <c r="F23" s="79" t="s">
        <v>265</v>
      </c>
      <c r="G23" s="79" t="s">
        <v>265</v>
      </c>
      <c r="H23" s="79" t="str">
        <f t="shared" si="4"/>
        <v>該当しない
N/A</v>
      </c>
      <c r="I23" s="79" t="str">
        <f t="shared" si="1"/>
        <v>No</v>
      </c>
      <c r="J23" s="79" t="s">
        <v>253</v>
      </c>
    </row>
    <row r="24" spans="1:10" ht="117">
      <c r="A24" s="79" t="s">
        <v>312</v>
      </c>
      <c r="B24" s="79" t="s">
        <v>308</v>
      </c>
      <c r="C24" s="79" t="s">
        <v>313</v>
      </c>
      <c r="D24" s="79" t="s">
        <v>314</v>
      </c>
      <c r="E24" s="79" t="s">
        <v>257</v>
      </c>
      <c r="F24" s="79" t="s">
        <v>265</v>
      </c>
      <c r="G24" s="79" t="s">
        <v>265</v>
      </c>
      <c r="H24" s="79" t="str">
        <f t="shared" si="4"/>
        <v>該当しない
N/A</v>
      </c>
      <c r="I24" s="79" t="str">
        <f t="shared" si="1"/>
        <v>No</v>
      </c>
      <c r="J24" s="79" t="s">
        <v>253</v>
      </c>
    </row>
    <row r="25" spans="1:10" ht="117">
      <c r="A25" s="79" t="s">
        <v>315</v>
      </c>
      <c r="B25" s="79" t="s">
        <v>308</v>
      </c>
      <c r="C25" s="79" t="s">
        <v>313</v>
      </c>
      <c r="D25" s="79" t="s">
        <v>316</v>
      </c>
      <c r="E25" s="79" t="s">
        <v>257</v>
      </c>
      <c r="F25" s="79" t="s">
        <v>244</v>
      </c>
      <c r="G25" s="79" t="s">
        <v>265</v>
      </c>
      <c r="H25" s="79" t="str">
        <f t="shared" si="4"/>
        <v>未定
TBD</v>
      </c>
      <c r="I25" s="79" t="str">
        <f t="shared" si="1"/>
        <v>TBD</v>
      </c>
      <c r="J25" s="79" t="s">
        <v>266</v>
      </c>
    </row>
    <row r="26" spans="1:10" ht="104.1">
      <c r="A26" s="79" t="s">
        <v>317</v>
      </c>
      <c r="B26" s="79" t="s">
        <v>318</v>
      </c>
      <c r="C26" s="79" t="s">
        <v>319</v>
      </c>
      <c r="D26" s="79" t="s">
        <v>320</v>
      </c>
      <c r="E26" s="79" t="s">
        <v>321</v>
      </c>
      <c r="F26" s="79" t="s">
        <v>322</v>
      </c>
      <c r="G26" s="79"/>
      <c r="H26" s="79" t="str">
        <f>IF(F26="該当する
Application period ends by the end of January 2023","該当する
Application period ends by the end of January 2023",IF(F26="未定
TBD","未定
TBD",IF(F26="該当しない
N/A","該当しない
N/A","")))</f>
        <v>該当する
Application period ends by the end of January 2023</v>
      </c>
      <c r="I26" s="79" t="str">
        <f t="shared" si="1"/>
        <v>Yes</v>
      </c>
      <c r="J26" s="79" t="s">
        <v>323</v>
      </c>
    </row>
    <row r="27" spans="1:10" ht="78">
      <c r="A27" s="79" t="s">
        <v>324</v>
      </c>
      <c r="B27" s="79" t="s">
        <v>325</v>
      </c>
      <c r="C27" s="79" t="s">
        <v>326</v>
      </c>
      <c r="D27" s="79" t="s">
        <v>327</v>
      </c>
      <c r="E27" s="79" t="s">
        <v>257</v>
      </c>
      <c r="F27" s="79" t="s">
        <v>265</v>
      </c>
      <c r="G27" s="79"/>
      <c r="H27" s="79" t="str">
        <f t="shared" si="4"/>
        <v>該当しない
N/A</v>
      </c>
      <c r="I27" s="79" t="str">
        <f t="shared" si="1"/>
        <v>No</v>
      </c>
      <c r="J27" s="79" t="s">
        <v>266</v>
      </c>
    </row>
    <row r="28" spans="1:10" ht="168.95">
      <c r="A28" s="79" t="s">
        <v>328</v>
      </c>
      <c r="B28" s="79" t="s">
        <v>325</v>
      </c>
      <c r="C28" s="79" t="s">
        <v>329</v>
      </c>
      <c r="D28" s="79" t="s">
        <v>330</v>
      </c>
      <c r="E28" s="79" t="s">
        <v>296</v>
      </c>
      <c r="F28" s="79" t="s">
        <v>265</v>
      </c>
      <c r="G28" s="79" t="s">
        <v>265</v>
      </c>
      <c r="H28" s="79" t="str">
        <f>IF(F28="未定
TBD","未定
TBD",IF(G28="未定
TBD","未定
TBD",IF(F28="該当しない
N/A","該当しない
N/A", IF(G28="該当しない
N/A","該当しない
N/A", ""))))</f>
        <v>該当しない
N/A</v>
      </c>
      <c r="I28" s="79" t="str">
        <f t="shared" si="1"/>
        <v>No</v>
      </c>
      <c r="J28" s="79" t="s">
        <v>253</v>
      </c>
    </row>
    <row r="29" spans="1:10" ht="90.95">
      <c r="A29" s="79" t="s">
        <v>331</v>
      </c>
      <c r="B29" s="79" t="s">
        <v>332</v>
      </c>
      <c r="C29" s="79" t="s">
        <v>333</v>
      </c>
      <c r="D29" s="79" t="s">
        <v>334</v>
      </c>
      <c r="E29" s="79" t="s">
        <v>257</v>
      </c>
      <c r="F29" s="79" t="s">
        <v>244</v>
      </c>
      <c r="G29" s="79" t="s">
        <v>265</v>
      </c>
      <c r="H29" s="79" t="str">
        <f t="shared" ref="H29:H31" si="5">IF(F29="該当する
Application period ends by the end of January 2023","該当する
Application period ends by the end of January 2023",IF(F29="未定
TBD","未定
TBD",IF(F29="該当しない
N/A","該当しない
N/A","")))</f>
        <v>未定
TBD</v>
      </c>
      <c r="I29" s="79" t="str">
        <f t="shared" si="1"/>
        <v>TBD</v>
      </c>
      <c r="J29" s="79" t="s">
        <v>253</v>
      </c>
    </row>
    <row r="30" spans="1:10" ht="117">
      <c r="A30" s="79" t="s">
        <v>335</v>
      </c>
      <c r="B30" s="79" t="s">
        <v>336</v>
      </c>
      <c r="C30" s="79" t="s">
        <v>337</v>
      </c>
      <c r="D30" s="79" t="s">
        <v>338</v>
      </c>
      <c r="E30" s="79" t="s">
        <v>257</v>
      </c>
      <c r="F30" s="79" t="s">
        <v>265</v>
      </c>
      <c r="G30" s="79"/>
      <c r="H30" s="79" t="str">
        <f t="shared" si="5"/>
        <v>該当しない
N/A</v>
      </c>
      <c r="I30" s="79" t="str">
        <f t="shared" si="1"/>
        <v>No</v>
      </c>
      <c r="J30" s="79" t="s">
        <v>253</v>
      </c>
    </row>
    <row r="31" spans="1:10" ht="117">
      <c r="A31" s="79" t="s">
        <v>339</v>
      </c>
      <c r="B31" s="79" t="s">
        <v>336</v>
      </c>
      <c r="C31" s="79" t="s">
        <v>337</v>
      </c>
      <c r="D31" s="79" t="s">
        <v>338</v>
      </c>
      <c r="E31" s="79" t="s">
        <v>257</v>
      </c>
      <c r="F31" s="79" t="s">
        <v>265</v>
      </c>
      <c r="G31" s="79"/>
      <c r="H31" s="79" t="str">
        <f t="shared" si="5"/>
        <v>該当しない
N/A</v>
      </c>
      <c r="I31" s="79" t="str">
        <f t="shared" si="1"/>
        <v>No</v>
      </c>
      <c r="J31" s="79" t="s">
        <v>253</v>
      </c>
    </row>
    <row r="32" spans="1:10" ht="104.1">
      <c r="A32" s="79" t="s">
        <v>340</v>
      </c>
      <c r="B32" s="79" t="s">
        <v>341</v>
      </c>
      <c r="C32" s="79" t="s">
        <v>342</v>
      </c>
      <c r="D32" s="79" t="s">
        <v>343</v>
      </c>
      <c r="E32" s="79" t="s">
        <v>264</v>
      </c>
      <c r="F32" s="79"/>
      <c r="G32" s="79" t="s">
        <v>265</v>
      </c>
      <c r="H32" s="79" t="str">
        <f t="shared" ref="H32:H37" si="6">IF(G32="未定
TBD","未定
TBD",IF(G32="該当しない
N/A","該当しない
N/A",""))</f>
        <v>該当しない
N/A</v>
      </c>
      <c r="I32" s="79" t="str">
        <f t="shared" si="1"/>
        <v>No</v>
      </c>
      <c r="J32" s="79" t="s">
        <v>253</v>
      </c>
    </row>
    <row r="33" spans="1:10" ht="104.1">
      <c r="A33" s="79" t="s">
        <v>344</v>
      </c>
      <c r="B33" s="79" t="s">
        <v>341</v>
      </c>
      <c r="C33" s="79" t="s">
        <v>342</v>
      </c>
      <c r="D33" s="79" t="s">
        <v>345</v>
      </c>
      <c r="E33" s="79" t="s">
        <v>264</v>
      </c>
      <c r="F33" s="79"/>
      <c r="G33" s="79" t="s">
        <v>265</v>
      </c>
      <c r="H33" s="79" t="str">
        <f t="shared" si="6"/>
        <v>該当しない
N/A</v>
      </c>
      <c r="I33" s="79" t="str">
        <f t="shared" si="1"/>
        <v>No</v>
      </c>
      <c r="J33" s="79" t="s">
        <v>253</v>
      </c>
    </row>
    <row r="34" spans="1:10" ht="104.1">
      <c r="A34" s="79" t="s">
        <v>346</v>
      </c>
      <c r="B34" s="79" t="s">
        <v>341</v>
      </c>
      <c r="C34" s="79" t="s">
        <v>342</v>
      </c>
      <c r="D34" s="79" t="s">
        <v>347</v>
      </c>
      <c r="E34" s="79" t="s">
        <v>264</v>
      </c>
      <c r="F34" s="79"/>
      <c r="G34" s="79" t="s">
        <v>265</v>
      </c>
      <c r="H34" s="79" t="str">
        <f t="shared" si="6"/>
        <v>該当しない
N/A</v>
      </c>
      <c r="I34" s="79" t="str">
        <f t="shared" si="1"/>
        <v>No</v>
      </c>
      <c r="J34" s="79" t="s">
        <v>253</v>
      </c>
    </row>
    <row r="35" spans="1:10" ht="104.1">
      <c r="A35" s="79" t="s">
        <v>348</v>
      </c>
      <c r="B35" s="79" t="s">
        <v>341</v>
      </c>
      <c r="C35" s="79" t="s">
        <v>342</v>
      </c>
      <c r="D35" s="79" t="s">
        <v>349</v>
      </c>
      <c r="E35" s="79" t="s">
        <v>264</v>
      </c>
      <c r="F35" s="79"/>
      <c r="G35" s="79" t="s">
        <v>265</v>
      </c>
      <c r="H35" s="79" t="str">
        <f t="shared" si="6"/>
        <v>該当しない
N/A</v>
      </c>
      <c r="I35" s="79" t="str">
        <f t="shared" si="1"/>
        <v>No</v>
      </c>
      <c r="J35" s="79" t="s">
        <v>253</v>
      </c>
    </row>
    <row r="36" spans="1:10" ht="104.1">
      <c r="A36" s="79" t="s">
        <v>350</v>
      </c>
      <c r="B36" s="79" t="s">
        <v>341</v>
      </c>
      <c r="C36" s="79" t="s">
        <v>342</v>
      </c>
      <c r="D36" s="79" t="s">
        <v>351</v>
      </c>
      <c r="E36" s="79" t="s">
        <v>264</v>
      </c>
      <c r="F36" s="79"/>
      <c r="G36" s="79" t="s">
        <v>265</v>
      </c>
      <c r="H36" s="79" t="str">
        <f t="shared" si="6"/>
        <v>該当しない
N/A</v>
      </c>
      <c r="I36" s="79" t="str">
        <f t="shared" si="1"/>
        <v>No</v>
      </c>
      <c r="J36" s="79" t="s">
        <v>253</v>
      </c>
    </row>
    <row r="37" spans="1:10" ht="104.1">
      <c r="A37" s="79" t="s">
        <v>352</v>
      </c>
      <c r="B37" s="79" t="s">
        <v>341</v>
      </c>
      <c r="C37" s="79" t="s">
        <v>342</v>
      </c>
      <c r="D37" s="79" t="s">
        <v>353</v>
      </c>
      <c r="E37" s="79" t="s">
        <v>264</v>
      </c>
      <c r="F37" s="79"/>
      <c r="G37" s="79" t="s">
        <v>265</v>
      </c>
      <c r="H37" s="79" t="str">
        <f t="shared" si="6"/>
        <v>該当しない
N/A</v>
      </c>
      <c r="I37" s="79" t="str">
        <f t="shared" si="1"/>
        <v>No</v>
      </c>
      <c r="J37" s="79" t="s">
        <v>253</v>
      </c>
    </row>
    <row r="38" spans="1:10" ht="117">
      <c r="A38" s="79" t="s">
        <v>354</v>
      </c>
      <c r="B38" s="79" t="s">
        <v>355</v>
      </c>
      <c r="C38" s="79" t="s">
        <v>356</v>
      </c>
      <c r="D38" s="79" t="s">
        <v>357</v>
      </c>
      <c r="E38" s="79" t="s">
        <v>296</v>
      </c>
      <c r="F38" s="79" t="s">
        <v>290</v>
      </c>
      <c r="G38" s="79" t="s">
        <v>290</v>
      </c>
      <c r="H38" s="79" t="str">
        <f t="shared" ref="H38:H42" si="7">IF(F38="未定
TBD","未定
TBD",IF(G38="未定
TBD","未定
TBD",IF(F38="該当しない
N/A","該当しない
N/A", IF(G38="該当しない
N/A","該当しない
N/A", ""))))</f>
        <v>未定
TBD</v>
      </c>
      <c r="I38" s="79" t="str">
        <f t="shared" si="1"/>
        <v>TBD</v>
      </c>
      <c r="J38" s="79" t="s">
        <v>253</v>
      </c>
    </row>
    <row r="39" spans="1:10" ht="117">
      <c r="A39" s="79" t="s">
        <v>358</v>
      </c>
      <c r="B39" s="79" t="s">
        <v>355</v>
      </c>
      <c r="C39" s="79" t="s">
        <v>356</v>
      </c>
      <c r="D39" s="79" t="s">
        <v>359</v>
      </c>
      <c r="E39" s="79" t="s">
        <v>296</v>
      </c>
      <c r="F39" s="79" t="s">
        <v>290</v>
      </c>
      <c r="G39" s="79" t="s">
        <v>290</v>
      </c>
      <c r="H39" s="79" t="str">
        <f t="shared" si="7"/>
        <v>未定
TBD</v>
      </c>
      <c r="I39" s="79" t="str">
        <f t="shared" si="1"/>
        <v>TBD</v>
      </c>
      <c r="J39" s="79" t="s">
        <v>253</v>
      </c>
    </row>
    <row r="40" spans="1:10" ht="117">
      <c r="A40" s="79" t="s">
        <v>360</v>
      </c>
      <c r="B40" s="79" t="s">
        <v>355</v>
      </c>
      <c r="C40" s="79" t="s">
        <v>356</v>
      </c>
      <c r="D40" s="79" t="s">
        <v>361</v>
      </c>
      <c r="E40" s="79" t="s">
        <v>296</v>
      </c>
      <c r="F40" s="79" t="s">
        <v>290</v>
      </c>
      <c r="G40" s="79" t="s">
        <v>290</v>
      </c>
      <c r="H40" s="79" t="str">
        <f t="shared" si="7"/>
        <v>未定
TBD</v>
      </c>
      <c r="I40" s="79" t="str">
        <f t="shared" si="1"/>
        <v>TBD</v>
      </c>
      <c r="J40" s="79" t="s">
        <v>253</v>
      </c>
    </row>
    <row r="41" spans="1:10" ht="182.1">
      <c r="A41" s="79" t="s">
        <v>362</v>
      </c>
      <c r="B41" s="79" t="s">
        <v>355</v>
      </c>
      <c r="C41" s="79" t="s">
        <v>356</v>
      </c>
      <c r="D41" s="79" t="s">
        <v>363</v>
      </c>
      <c r="E41" s="79" t="s">
        <v>296</v>
      </c>
      <c r="F41" s="79" t="s">
        <v>265</v>
      </c>
      <c r="G41" s="79" t="s">
        <v>265</v>
      </c>
      <c r="H41" s="79" t="str">
        <f t="shared" si="7"/>
        <v>該当しない
N/A</v>
      </c>
      <c r="I41" s="79" t="str">
        <f t="shared" si="1"/>
        <v>No</v>
      </c>
      <c r="J41" s="79" t="s">
        <v>253</v>
      </c>
    </row>
    <row r="42" spans="1:10" ht="117">
      <c r="A42" s="79" t="s">
        <v>364</v>
      </c>
      <c r="B42" s="79" t="s">
        <v>355</v>
      </c>
      <c r="C42" s="79" t="s">
        <v>365</v>
      </c>
      <c r="D42" s="79" t="s">
        <v>366</v>
      </c>
      <c r="E42" s="79" t="s">
        <v>296</v>
      </c>
      <c r="F42" s="79" t="s">
        <v>265</v>
      </c>
      <c r="G42" s="79" t="s">
        <v>265</v>
      </c>
      <c r="H42" s="79" t="str">
        <f t="shared" si="7"/>
        <v>該当しない
N/A</v>
      </c>
      <c r="I42" s="79" t="str">
        <f t="shared" si="1"/>
        <v>No</v>
      </c>
      <c r="J42" s="79" t="s">
        <v>253</v>
      </c>
    </row>
    <row r="43" spans="1:10" ht="117">
      <c r="A43" s="79" t="s">
        <v>367</v>
      </c>
      <c r="B43" s="79" t="s">
        <v>355</v>
      </c>
      <c r="C43" s="79" t="s">
        <v>368</v>
      </c>
      <c r="D43" s="79" t="s">
        <v>369</v>
      </c>
      <c r="E43" s="79" t="s">
        <v>264</v>
      </c>
      <c r="F43" s="79"/>
      <c r="G43" s="79" t="s">
        <v>370</v>
      </c>
      <c r="H43" s="79" t="str">
        <f t="shared" ref="H43:H47" si="8">IF(G43="未定
TBD","未定
TBD",IF(G43="該当しない
N/A","該当しない
N/A",""))</f>
        <v>該当しない
N/A</v>
      </c>
      <c r="I43" s="79" t="str">
        <f t="shared" si="1"/>
        <v>No</v>
      </c>
      <c r="J43" s="79" t="s">
        <v>246</v>
      </c>
    </row>
    <row r="44" spans="1:10" ht="117">
      <c r="A44" s="79" t="s">
        <v>371</v>
      </c>
      <c r="B44" s="79" t="s">
        <v>355</v>
      </c>
      <c r="C44" s="79" t="s">
        <v>368</v>
      </c>
      <c r="D44" s="79" t="s">
        <v>372</v>
      </c>
      <c r="E44" s="79" t="s">
        <v>264</v>
      </c>
      <c r="F44" s="79"/>
      <c r="G44" s="79" t="s">
        <v>370</v>
      </c>
      <c r="H44" s="79" t="str">
        <f t="shared" si="8"/>
        <v>該当しない
N/A</v>
      </c>
      <c r="I44" s="79" t="str">
        <f t="shared" si="1"/>
        <v>No</v>
      </c>
      <c r="J44" s="79" t="s">
        <v>253</v>
      </c>
    </row>
    <row r="45" spans="1:10" ht="117">
      <c r="A45" s="79" t="s">
        <v>373</v>
      </c>
      <c r="B45" s="79" t="s">
        <v>355</v>
      </c>
      <c r="C45" s="79" t="s">
        <v>368</v>
      </c>
      <c r="D45" s="79" t="s">
        <v>374</v>
      </c>
      <c r="E45" s="79" t="s">
        <v>264</v>
      </c>
      <c r="F45" s="79"/>
      <c r="G45" s="79" t="s">
        <v>370</v>
      </c>
      <c r="H45" s="79" t="str">
        <f t="shared" si="8"/>
        <v>該当しない
N/A</v>
      </c>
      <c r="I45" s="79" t="str">
        <f t="shared" si="1"/>
        <v>No</v>
      </c>
      <c r="J45" s="79" t="s">
        <v>253</v>
      </c>
    </row>
    <row r="46" spans="1:10" ht="129.94999999999999">
      <c r="A46" s="79" t="s">
        <v>375</v>
      </c>
      <c r="B46" s="79" t="s">
        <v>355</v>
      </c>
      <c r="C46" s="79" t="s">
        <v>376</v>
      </c>
      <c r="D46" s="79" t="s">
        <v>377</v>
      </c>
      <c r="E46" s="79" t="s">
        <v>264</v>
      </c>
      <c r="F46" s="79"/>
      <c r="G46" s="79" t="s">
        <v>290</v>
      </c>
      <c r="H46" s="79" t="str">
        <f t="shared" si="8"/>
        <v>未定
TBD</v>
      </c>
      <c r="I46" s="79" t="str">
        <f t="shared" si="1"/>
        <v>TBD</v>
      </c>
      <c r="J46" s="79" t="s">
        <v>253</v>
      </c>
    </row>
    <row r="47" spans="1:10" ht="129.94999999999999">
      <c r="A47" s="79" t="s">
        <v>378</v>
      </c>
      <c r="B47" s="79" t="s">
        <v>355</v>
      </c>
      <c r="C47" s="79" t="s">
        <v>376</v>
      </c>
      <c r="D47" s="79" t="s">
        <v>377</v>
      </c>
      <c r="E47" s="79" t="s">
        <v>264</v>
      </c>
      <c r="F47" s="79"/>
      <c r="G47" s="79" t="s">
        <v>290</v>
      </c>
      <c r="H47" s="79" t="str">
        <f t="shared" si="8"/>
        <v>未定
TBD</v>
      </c>
      <c r="I47" s="79" t="str">
        <f t="shared" si="1"/>
        <v>TBD</v>
      </c>
      <c r="J47" s="79" t="s">
        <v>253</v>
      </c>
    </row>
    <row r="48" spans="1:10" ht="129.94999999999999">
      <c r="A48" s="79" t="s">
        <v>379</v>
      </c>
      <c r="B48" s="79" t="s">
        <v>355</v>
      </c>
      <c r="C48" s="79" t="s">
        <v>376</v>
      </c>
      <c r="D48" s="79" t="s">
        <v>380</v>
      </c>
      <c r="E48" s="79" t="s">
        <v>296</v>
      </c>
      <c r="F48" s="79" t="s">
        <v>290</v>
      </c>
      <c r="G48" s="79" t="s">
        <v>290</v>
      </c>
      <c r="H48" s="79" t="str">
        <f t="shared" ref="H48:H51" si="9">IF(F48="未定
TBD","未定
TBD",IF(G48="未定
TBD","未定
TBD",IF(F48="該当しない
N/A","該当しない
N/A", IF(G48="該当しない
N/A","該当しない
N/A", ""))))</f>
        <v>未定
TBD</v>
      </c>
      <c r="I48" s="79" t="str">
        <f t="shared" si="1"/>
        <v>TBD</v>
      </c>
      <c r="J48" s="79" t="s">
        <v>253</v>
      </c>
    </row>
    <row r="49" spans="1:10" ht="129.94999999999999">
      <c r="A49" s="79" t="s">
        <v>381</v>
      </c>
      <c r="B49" s="79" t="s">
        <v>355</v>
      </c>
      <c r="C49" s="79" t="s">
        <v>376</v>
      </c>
      <c r="D49" s="79" t="s">
        <v>382</v>
      </c>
      <c r="E49" s="79" t="s">
        <v>296</v>
      </c>
      <c r="F49" s="79" t="s">
        <v>290</v>
      </c>
      <c r="G49" s="79" t="s">
        <v>290</v>
      </c>
      <c r="H49" s="79" t="str">
        <f t="shared" si="9"/>
        <v>未定
TBD</v>
      </c>
      <c r="I49" s="79" t="str">
        <f t="shared" si="1"/>
        <v>TBD</v>
      </c>
      <c r="J49" s="79" t="s">
        <v>253</v>
      </c>
    </row>
    <row r="50" spans="1:10" ht="129.94999999999999">
      <c r="A50" s="79" t="s">
        <v>383</v>
      </c>
      <c r="B50" s="79" t="s">
        <v>355</v>
      </c>
      <c r="C50" s="79" t="s">
        <v>376</v>
      </c>
      <c r="D50" s="79" t="s">
        <v>384</v>
      </c>
      <c r="E50" s="79" t="s">
        <v>296</v>
      </c>
      <c r="F50" s="79" t="s">
        <v>290</v>
      </c>
      <c r="G50" s="79" t="s">
        <v>290</v>
      </c>
      <c r="H50" s="79" t="str">
        <f t="shared" si="9"/>
        <v>未定
TBD</v>
      </c>
      <c r="I50" s="79" t="str">
        <f t="shared" si="1"/>
        <v>TBD</v>
      </c>
      <c r="J50" s="79" t="s">
        <v>253</v>
      </c>
    </row>
    <row r="51" spans="1:10" ht="129.94999999999999">
      <c r="A51" s="79" t="s">
        <v>385</v>
      </c>
      <c r="B51" s="79" t="s">
        <v>355</v>
      </c>
      <c r="C51" s="79" t="s">
        <v>376</v>
      </c>
      <c r="D51" s="79" t="s">
        <v>386</v>
      </c>
      <c r="E51" s="79" t="s">
        <v>296</v>
      </c>
      <c r="F51" s="79" t="s">
        <v>290</v>
      </c>
      <c r="G51" s="79" t="s">
        <v>290</v>
      </c>
      <c r="H51" s="79" t="str">
        <f t="shared" si="9"/>
        <v>未定
TBD</v>
      </c>
      <c r="I51" s="79" t="str">
        <f t="shared" si="1"/>
        <v>TBD</v>
      </c>
      <c r="J51" s="79" t="s">
        <v>253</v>
      </c>
    </row>
    <row r="52" spans="1:10" ht="129.94999999999999">
      <c r="A52" s="79" t="s">
        <v>387</v>
      </c>
      <c r="B52" s="79" t="s">
        <v>355</v>
      </c>
      <c r="C52" s="79" t="s">
        <v>376</v>
      </c>
      <c r="D52" s="79" t="s">
        <v>388</v>
      </c>
      <c r="E52" s="79" t="s">
        <v>264</v>
      </c>
      <c r="F52" s="79"/>
      <c r="G52" s="79" t="s">
        <v>370</v>
      </c>
      <c r="H52" s="79" t="str">
        <f>IF(G52="未定
TBD","未定
TBD",IF(G52="該当しない
N/A","該当しない
N/A",""))</f>
        <v>該当しない
N/A</v>
      </c>
      <c r="I52" s="79" t="str">
        <f t="shared" si="1"/>
        <v>No</v>
      </c>
      <c r="J52" s="79" t="s">
        <v>253</v>
      </c>
    </row>
    <row r="53" spans="1:10" ht="129.94999999999999">
      <c r="A53" s="79" t="s">
        <v>389</v>
      </c>
      <c r="B53" s="79" t="s">
        <v>390</v>
      </c>
      <c r="C53" s="79" t="s">
        <v>391</v>
      </c>
      <c r="D53" s="79" t="s">
        <v>392</v>
      </c>
      <c r="E53" s="79" t="s">
        <v>257</v>
      </c>
      <c r="F53" s="79" t="s">
        <v>265</v>
      </c>
      <c r="G53" s="79" t="s">
        <v>265</v>
      </c>
      <c r="H53" s="79" t="str">
        <f t="shared" ref="H53:H60" si="10">IF(F53="該当する
Application period ends by the end of January 2023","該当する
Application period ends by the end of January 2023",IF(F53="未定
TBD","未定
TBD",IF(F53="該当しない
N/A","該当しない
N/A","")))</f>
        <v>該当しない
N/A</v>
      </c>
      <c r="I53" s="79" t="str">
        <f t="shared" si="1"/>
        <v>No</v>
      </c>
      <c r="J53" s="79" t="s">
        <v>253</v>
      </c>
    </row>
    <row r="54" spans="1:10" ht="104.1">
      <c r="A54" s="79" t="s">
        <v>393</v>
      </c>
      <c r="B54" s="79" t="s">
        <v>394</v>
      </c>
      <c r="C54" s="79" t="s">
        <v>395</v>
      </c>
      <c r="D54" s="79" t="s">
        <v>396</v>
      </c>
      <c r="E54" s="79" t="s">
        <v>257</v>
      </c>
      <c r="F54" s="79" t="s">
        <v>265</v>
      </c>
      <c r="G54" s="79"/>
      <c r="H54" s="79" t="str">
        <f t="shared" si="10"/>
        <v>該当しない
N/A</v>
      </c>
      <c r="I54" s="79" t="str">
        <f t="shared" si="1"/>
        <v>No</v>
      </c>
      <c r="J54" s="79" t="s">
        <v>266</v>
      </c>
    </row>
    <row r="55" spans="1:10" ht="104.1">
      <c r="A55" s="79" t="s">
        <v>397</v>
      </c>
      <c r="B55" s="79" t="s">
        <v>394</v>
      </c>
      <c r="C55" s="79" t="s">
        <v>395</v>
      </c>
      <c r="D55" s="79" t="s">
        <v>398</v>
      </c>
      <c r="E55" s="79" t="s">
        <v>257</v>
      </c>
      <c r="F55" s="79" t="s">
        <v>265</v>
      </c>
      <c r="G55" s="79"/>
      <c r="H55" s="79" t="str">
        <f t="shared" si="10"/>
        <v>該当しない
N/A</v>
      </c>
      <c r="I55" s="79" t="str">
        <f t="shared" si="1"/>
        <v>No</v>
      </c>
      <c r="J55" s="79" t="s">
        <v>266</v>
      </c>
    </row>
    <row r="56" spans="1:10" ht="104.1">
      <c r="A56" s="79" t="s">
        <v>399</v>
      </c>
      <c r="B56" s="79" t="s">
        <v>394</v>
      </c>
      <c r="C56" s="79" t="s">
        <v>395</v>
      </c>
      <c r="D56" s="79" t="s">
        <v>400</v>
      </c>
      <c r="E56" s="79" t="s">
        <v>257</v>
      </c>
      <c r="F56" s="79" t="s">
        <v>265</v>
      </c>
      <c r="G56" s="79"/>
      <c r="H56" s="79" t="str">
        <f t="shared" si="10"/>
        <v>該当しない
N/A</v>
      </c>
      <c r="I56" s="79" t="str">
        <f t="shared" si="1"/>
        <v>No</v>
      </c>
      <c r="J56" s="79" t="s">
        <v>266</v>
      </c>
    </row>
    <row r="57" spans="1:10" ht="221.1">
      <c r="A57" s="79" t="s">
        <v>401</v>
      </c>
      <c r="B57" s="79" t="s">
        <v>394</v>
      </c>
      <c r="C57" s="79" t="s">
        <v>395</v>
      </c>
      <c r="D57" s="79" t="s">
        <v>402</v>
      </c>
      <c r="E57" s="79" t="s">
        <v>257</v>
      </c>
      <c r="F57" s="79" t="s">
        <v>265</v>
      </c>
      <c r="G57" s="79"/>
      <c r="H57" s="79" t="str">
        <f t="shared" si="10"/>
        <v>該当しない
N/A</v>
      </c>
      <c r="I57" s="79" t="str">
        <f t="shared" si="1"/>
        <v>No</v>
      </c>
      <c r="J57" s="79" t="s">
        <v>266</v>
      </c>
    </row>
    <row r="58" spans="1:10" ht="156">
      <c r="A58" s="79" t="s">
        <v>403</v>
      </c>
      <c r="B58" s="79" t="s">
        <v>394</v>
      </c>
      <c r="C58" s="79" t="s">
        <v>395</v>
      </c>
      <c r="D58" s="79" t="s">
        <v>404</v>
      </c>
      <c r="E58" s="79" t="s">
        <v>257</v>
      </c>
      <c r="F58" s="79" t="s">
        <v>265</v>
      </c>
      <c r="G58" s="79"/>
      <c r="H58" s="79" t="str">
        <f t="shared" si="10"/>
        <v>該当しない
N/A</v>
      </c>
      <c r="I58" s="79" t="str">
        <f t="shared" si="1"/>
        <v>No</v>
      </c>
      <c r="J58" s="79" t="s">
        <v>266</v>
      </c>
    </row>
    <row r="59" spans="1:10" ht="104.1">
      <c r="A59" s="79" t="s">
        <v>405</v>
      </c>
      <c r="B59" s="79" t="s">
        <v>394</v>
      </c>
      <c r="C59" s="79" t="s">
        <v>406</v>
      </c>
      <c r="D59" s="79" t="s">
        <v>407</v>
      </c>
      <c r="E59" s="79" t="s">
        <v>257</v>
      </c>
      <c r="F59" s="79" t="s">
        <v>290</v>
      </c>
      <c r="G59" s="79"/>
      <c r="H59" s="79" t="str">
        <f t="shared" si="10"/>
        <v>未定
TBD</v>
      </c>
      <c r="I59" s="79" t="str">
        <f t="shared" si="1"/>
        <v>TBD</v>
      </c>
      <c r="J59" s="79" t="s">
        <v>266</v>
      </c>
    </row>
    <row r="60" spans="1:10" ht="104.1">
      <c r="A60" s="79" t="s">
        <v>408</v>
      </c>
      <c r="B60" s="79" t="s">
        <v>394</v>
      </c>
      <c r="C60" s="79" t="s">
        <v>406</v>
      </c>
      <c r="D60" s="79" t="s">
        <v>409</v>
      </c>
      <c r="E60" s="79" t="s">
        <v>257</v>
      </c>
      <c r="F60" s="79" t="s">
        <v>290</v>
      </c>
      <c r="G60" s="79"/>
      <c r="H60" s="79" t="str">
        <f t="shared" si="10"/>
        <v>未定
TBD</v>
      </c>
      <c r="I60" s="79" t="str">
        <f t="shared" si="1"/>
        <v>TBD</v>
      </c>
      <c r="J60" s="79" t="s">
        <v>266</v>
      </c>
    </row>
    <row r="61" spans="1:10" ht="78">
      <c r="A61" s="79" t="s">
        <v>410</v>
      </c>
      <c r="B61" s="79" t="s">
        <v>411</v>
      </c>
      <c r="C61" s="79" t="s">
        <v>255</v>
      </c>
      <c r="D61" s="79"/>
      <c r="E61" s="79" t="s">
        <v>264</v>
      </c>
      <c r="F61" s="79"/>
      <c r="G61" s="79" t="s">
        <v>370</v>
      </c>
      <c r="H61" s="79" t="str">
        <f>IF(G61="未定
TBD","未定
TBD",IF(G61="該当しない
N/A","該当しない
N/A",""))</f>
        <v>該当しない
N/A</v>
      </c>
      <c r="I61" s="79" t="str">
        <f t="shared" si="1"/>
        <v>No</v>
      </c>
      <c r="J61" s="79" t="s">
        <v>266</v>
      </c>
    </row>
    <row r="62" spans="1:10" ht="90.95">
      <c r="A62" s="79" t="s">
        <v>412</v>
      </c>
      <c r="B62" s="79" t="s">
        <v>413</v>
      </c>
      <c r="C62" s="79" t="s">
        <v>414</v>
      </c>
      <c r="D62" s="79" t="s">
        <v>415</v>
      </c>
      <c r="E62" s="79" t="s">
        <v>296</v>
      </c>
      <c r="F62" s="79" t="s">
        <v>290</v>
      </c>
      <c r="G62" s="79" t="s">
        <v>370</v>
      </c>
      <c r="H62" s="79" t="str">
        <f t="shared" ref="H62:H63" si="11">IF(F62="未定
TBD","未定
TBD",IF(G62="未定
TBD","未定
TBD",IF(F62="該当しない
N/A","該当しない
N/A", IF(G62="該当しない
N/A","該当しない
N/A", ""))))</f>
        <v>未定
TBD</v>
      </c>
      <c r="I62" s="79" t="str">
        <f t="shared" si="1"/>
        <v>TBD</v>
      </c>
      <c r="J62" s="79" t="s">
        <v>253</v>
      </c>
    </row>
    <row r="63" spans="1:10" ht="182.1">
      <c r="A63" s="79" t="s">
        <v>416</v>
      </c>
      <c r="B63" s="79" t="s">
        <v>411</v>
      </c>
      <c r="C63" s="79" t="s">
        <v>251</v>
      </c>
      <c r="D63" s="79" t="s">
        <v>417</v>
      </c>
      <c r="E63" s="79" t="s">
        <v>296</v>
      </c>
      <c r="F63" s="79" t="s">
        <v>290</v>
      </c>
      <c r="G63" s="79" t="s">
        <v>370</v>
      </c>
      <c r="H63" s="79" t="str">
        <f t="shared" si="11"/>
        <v>未定
TBD</v>
      </c>
      <c r="I63" s="79" t="str">
        <f t="shared" si="1"/>
        <v>TBD</v>
      </c>
      <c r="J63" s="79" t="s">
        <v>253</v>
      </c>
    </row>
    <row r="64" spans="1:10" ht="104.1">
      <c r="A64" s="79" t="s">
        <v>418</v>
      </c>
      <c r="B64" s="79" t="s">
        <v>411</v>
      </c>
      <c r="C64" s="79" t="s">
        <v>241</v>
      </c>
      <c r="D64" s="79" t="s">
        <v>419</v>
      </c>
      <c r="E64" s="79" t="s">
        <v>257</v>
      </c>
      <c r="F64" s="79" t="s">
        <v>290</v>
      </c>
      <c r="G64" s="79" t="s">
        <v>370</v>
      </c>
      <c r="H64" s="79" t="str">
        <f>IF(F64="該当する
Application period ends by the end of January 2023","該当する
Application period ends by the end of January 2023",IF(F64="未定
TBD","未定
TBD",IF(F64="該当しない
N/A","該当しない
N/A","")))</f>
        <v>未定
TBD</v>
      </c>
      <c r="I64" s="79" t="str">
        <f t="shared" si="1"/>
        <v>TBD</v>
      </c>
      <c r="J64" s="79" t="s">
        <v>253</v>
      </c>
    </row>
    <row r="65" spans="1:10" ht="104.1">
      <c r="A65" s="79" t="s">
        <v>420</v>
      </c>
      <c r="B65" s="79" t="s">
        <v>411</v>
      </c>
      <c r="C65" s="79" t="s">
        <v>421</v>
      </c>
      <c r="D65" s="79" t="s">
        <v>422</v>
      </c>
      <c r="E65" s="79" t="s">
        <v>296</v>
      </c>
      <c r="F65" s="79" t="s">
        <v>290</v>
      </c>
      <c r="G65" s="79" t="s">
        <v>370</v>
      </c>
      <c r="H65" s="79" t="str">
        <f t="shared" ref="H65:H71" si="12">IF(F65="未定
TBD","未定
TBD",IF(G65="未定
TBD","未定
TBD",IF(F65="該当しない
N/A","該当しない
N/A", IF(G65="該当しない
N/A","該当しない
N/A", ""))))</f>
        <v>未定
TBD</v>
      </c>
      <c r="I65" s="79" t="str">
        <f t="shared" si="1"/>
        <v>TBD</v>
      </c>
      <c r="J65" s="79" t="s">
        <v>266</v>
      </c>
    </row>
    <row r="66" spans="1:10" ht="104.1">
      <c r="A66" s="79" t="s">
        <v>423</v>
      </c>
      <c r="B66" s="79" t="s">
        <v>411</v>
      </c>
      <c r="C66" s="79" t="s">
        <v>241</v>
      </c>
      <c r="D66" s="79" t="s">
        <v>424</v>
      </c>
      <c r="E66" s="79" t="s">
        <v>296</v>
      </c>
      <c r="F66" s="79" t="s">
        <v>290</v>
      </c>
      <c r="G66" s="79" t="s">
        <v>370</v>
      </c>
      <c r="H66" s="79" t="str">
        <f t="shared" si="12"/>
        <v>未定
TBD</v>
      </c>
      <c r="I66" s="79" t="str">
        <f t="shared" si="1"/>
        <v>TBD</v>
      </c>
      <c r="J66" s="79" t="s">
        <v>253</v>
      </c>
    </row>
    <row r="67" spans="1:10" ht="117">
      <c r="A67" s="79" t="s">
        <v>425</v>
      </c>
      <c r="B67" s="79" t="s">
        <v>413</v>
      </c>
      <c r="C67" s="79" t="s">
        <v>241</v>
      </c>
      <c r="D67" s="79" t="s">
        <v>426</v>
      </c>
      <c r="E67" s="79" t="s">
        <v>296</v>
      </c>
      <c r="F67" s="79" t="s">
        <v>290</v>
      </c>
      <c r="G67" s="79" t="s">
        <v>370</v>
      </c>
      <c r="H67" s="79" t="str">
        <f t="shared" si="12"/>
        <v>未定
TBD</v>
      </c>
      <c r="I67" s="79" t="str">
        <f t="shared" ref="I67:I130" si="13">IF(H67="未定
TBD","TBD",IF(H67="該当する
Application period ends by the end of January 2023","Yes","No"))</f>
        <v>TBD</v>
      </c>
      <c r="J67" s="79" t="s">
        <v>253</v>
      </c>
    </row>
    <row r="68" spans="1:10" ht="104.1">
      <c r="A68" s="79" t="s">
        <v>427</v>
      </c>
      <c r="B68" s="79" t="s">
        <v>413</v>
      </c>
      <c r="C68" s="79" t="s">
        <v>241</v>
      </c>
      <c r="D68" s="79" t="s">
        <v>428</v>
      </c>
      <c r="E68" s="79" t="s">
        <v>296</v>
      </c>
      <c r="F68" s="79" t="s">
        <v>290</v>
      </c>
      <c r="G68" s="79" t="s">
        <v>370</v>
      </c>
      <c r="H68" s="79" t="str">
        <f t="shared" si="12"/>
        <v>未定
TBD</v>
      </c>
      <c r="I68" s="79" t="str">
        <f t="shared" si="13"/>
        <v>TBD</v>
      </c>
      <c r="J68" s="79" t="s">
        <v>253</v>
      </c>
    </row>
    <row r="69" spans="1:10" ht="117">
      <c r="A69" s="79" t="s">
        <v>429</v>
      </c>
      <c r="B69" s="79" t="s">
        <v>411</v>
      </c>
      <c r="C69" s="79" t="s">
        <v>430</v>
      </c>
      <c r="D69" s="79" t="s">
        <v>426</v>
      </c>
      <c r="E69" s="79" t="s">
        <v>431</v>
      </c>
      <c r="F69" s="79" t="s">
        <v>290</v>
      </c>
      <c r="G69" s="79" t="s">
        <v>370</v>
      </c>
      <c r="H69" s="79" t="str">
        <f t="shared" si="12"/>
        <v>未定
TBD</v>
      </c>
      <c r="I69" s="79" t="str">
        <f t="shared" si="13"/>
        <v>TBD</v>
      </c>
      <c r="J69" s="79" t="s">
        <v>253</v>
      </c>
    </row>
    <row r="70" spans="1:10" ht="117">
      <c r="A70" s="79" t="s">
        <v>432</v>
      </c>
      <c r="B70" s="79" t="s">
        <v>411</v>
      </c>
      <c r="C70" s="79" t="s">
        <v>430</v>
      </c>
      <c r="D70" s="79" t="s">
        <v>433</v>
      </c>
      <c r="E70" s="79" t="s">
        <v>431</v>
      </c>
      <c r="F70" s="79" t="s">
        <v>290</v>
      </c>
      <c r="G70" s="79" t="s">
        <v>370</v>
      </c>
      <c r="H70" s="79" t="str">
        <f t="shared" si="12"/>
        <v>未定
TBD</v>
      </c>
      <c r="I70" s="79" t="str">
        <f t="shared" si="13"/>
        <v>TBD</v>
      </c>
      <c r="J70" s="79" t="s">
        <v>253</v>
      </c>
    </row>
    <row r="71" spans="1:10" ht="78">
      <c r="A71" s="79" t="s">
        <v>434</v>
      </c>
      <c r="B71" s="79" t="s">
        <v>435</v>
      </c>
      <c r="C71" s="79" t="s">
        <v>436</v>
      </c>
      <c r="D71" s="79"/>
      <c r="E71" s="79" t="s">
        <v>296</v>
      </c>
      <c r="F71" s="79" t="s">
        <v>265</v>
      </c>
      <c r="G71" s="79" t="s">
        <v>265</v>
      </c>
      <c r="H71" s="79" t="str">
        <f t="shared" si="12"/>
        <v>該当しない
N/A</v>
      </c>
      <c r="I71" s="79" t="str">
        <f t="shared" si="13"/>
        <v>No</v>
      </c>
      <c r="J71" s="79" t="s">
        <v>253</v>
      </c>
    </row>
    <row r="72" spans="1:10" ht="78">
      <c r="A72" s="79" t="s">
        <v>437</v>
      </c>
      <c r="B72" s="79" t="s">
        <v>435</v>
      </c>
      <c r="C72" s="79" t="s">
        <v>326</v>
      </c>
      <c r="D72" s="79"/>
      <c r="E72" s="79" t="s">
        <v>257</v>
      </c>
      <c r="F72" s="79" t="s">
        <v>265</v>
      </c>
      <c r="G72" s="79" t="s">
        <v>265</v>
      </c>
      <c r="H72" s="79" t="str">
        <f>IF(F72="該当する
Application period ends by the end of January 2023","該当する
Application period ends by the end of January 2023",IF(F72="未定
TBD","未定
TBD",IF(F72="該当しない
N/A","該当しない
N/A","")))</f>
        <v>該当しない
N/A</v>
      </c>
      <c r="I72" s="79" t="str">
        <f t="shared" si="13"/>
        <v>No</v>
      </c>
      <c r="J72" s="79" t="s">
        <v>253</v>
      </c>
    </row>
    <row r="73" spans="1:10" ht="104.1">
      <c r="A73" s="79" t="s">
        <v>438</v>
      </c>
      <c r="B73" s="79" t="s">
        <v>439</v>
      </c>
      <c r="C73" s="79" t="s">
        <v>440</v>
      </c>
      <c r="D73" s="79" t="s">
        <v>441</v>
      </c>
      <c r="E73" s="79" t="s">
        <v>264</v>
      </c>
      <c r="F73" s="79" t="s">
        <v>265</v>
      </c>
      <c r="G73" s="79" t="s">
        <v>265</v>
      </c>
      <c r="H73" s="79" t="str">
        <f t="shared" ref="H73:H77" si="14">IF(G73="未定
TBD","未定
TBD",IF(G73="該当しない
N/A","該当しない
N/A",""))</f>
        <v>該当しない
N/A</v>
      </c>
      <c r="I73" s="79" t="str">
        <f t="shared" si="13"/>
        <v>No</v>
      </c>
      <c r="J73" s="79" t="s">
        <v>266</v>
      </c>
    </row>
    <row r="74" spans="1:10" ht="104.1">
      <c r="A74" s="79" t="s">
        <v>442</v>
      </c>
      <c r="B74" s="79" t="s">
        <v>443</v>
      </c>
      <c r="C74" s="79" t="s">
        <v>444</v>
      </c>
      <c r="D74" s="79" t="s">
        <v>445</v>
      </c>
      <c r="E74" s="79" t="s">
        <v>264</v>
      </c>
      <c r="F74" s="79" t="s">
        <v>265</v>
      </c>
      <c r="G74" s="79" t="s">
        <v>265</v>
      </c>
      <c r="H74" s="79" t="str">
        <f t="shared" si="14"/>
        <v>該当しない
N/A</v>
      </c>
      <c r="I74" s="79" t="str">
        <f t="shared" si="13"/>
        <v>No</v>
      </c>
      <c r="J74" s="79" t="s">
        <v>266</v>
      </c>
    </row>
    <row r="75" spans="1:10" ht="104.1">
      <c r="A75" s="79" t="s">
        <v>446</v>
      </c>
      <c r="B75" s="79" t="s">
        <v>443</v>
      </c>
      <c r="C75" s="79" t="s">
        <v>444</v>
      </c>
      <c r="D75" s="79" t="s">
        <v>441</v>
      </c>
      <c r="E75" s="79" t="s">
        <v>264</v>
      </c>
      <c r="F75" s="79" t="s">
        <v>265</v>
      </c>
      <c r="G75" s="79" t="s">
        <v>265</v>
      </c>
      <c r="H75" s="79" t="str">
        <f t="shared" si="14"/>
        <v>該当しない
N/A</v>
      </c>
      <c r="I75" s="79" t="str">
        <f t="shared" si="13"/>
        <v>No</v>
      </c>
      <c r="J75" s="79" t="s">
        <v>253</v>
      </c>
    </row>
    <row r="76" spans="1:10" ht="104.1">
      <c r="A76" s="79" t="s">
        <v>447</v>
      </c>
      <c r="B76" s="79" t="s">
        <v>443</v>
      </c>
      <c r="C76" s="79" t="s">
        <v>444</v>
      </c>
      <c r="D76" s="79" t="s">
        <v>445</v>
      </c>
      <c r="E76" s="79" t="s">
        <v>264</v>
      </c>
      <c r="F76" s="79" t="s">
        <v>265</v>
      </c>
      <c r="G76" s="79" t="s">
        <v>265</v>
      </c>
      <c r="H76" s="79" t="str">
        <f t="shared" si="14"/>
        <v>該当しない
N/A</v>
      </c>
      <c r="I76" s="79" t="str">
        <f t="shared" si="13"/>
        <v>No</v>
      </c>
      <c r="J76" s="79" t="s">
        <v>266</v>
      </c>
    </row>
    <row r="77" spans="1:10" ht="104.1">
      <c r="A77" s="79" t="s">
        <v>448</v>
      </c>
      <c r="B77" s="79" t="s">
        <v>443</v>
      </c>
      <c r="C77" s="79" t="s">
        <v>444</v>
      </c>
      <c r="D77" s="79" t="s">
        <v>449</v>
      </c>
      <c r="E77" s="79" t="s">
        <v>264</v>
      </c>
      <c r="F77" s="79" t="s">
        <v>265</v>
      </c>
      <c r="G77" s="79" t="s">
        <v>265</v>
      </c>
      <c r="H77" s="79" t="str">
        <f t="shared" si="14"/>
        <v>該当しない
N/A</v>
      </c>
      <c r="I77" s="79" t="str">
        <f t="shared" si="13"/>
        <v>No</v>
      </c>
      <c r="J77" s="79" t="s">
        <v>266</v>
      </c>
    </row>
    <row r="78" spans="1:10" ht="104.1">
      <c r="A78" s="79" t="s">
        <v>450</v>
      </c>
      <c r="B78" s="79" t="s">
        <v>443</v>
      </c>
      <c r="C78" s="79" t="s">
        <v>444</v>
      </c>
      <c r="D78" s="79" t="s">
        <v>449</v>
      </c>
      <c r="E78" s="79" t="s">
        <v>296</v>
      </c>
      <c r="F78" s="79" t="s">
        <v>265</v>
      </c>
      <c r="G78" s="79" t="s">
        <v>265</v>
      </c>
      <c r="H78" s="79" t="str">
        <f t="shared" ref="H78:H81" si="15">IF(F78="未定
TBD","未定
TBD",IF(G78="未定
TBD","未定
TBD",IF(F78="該当しない
N/A","該当しない
N/A", IF(G78="該当しない
N/A","該当しない
N/A", ""))))</f>
        <v>該当しない
N/A</v>
      </c>
      <c r="I78" s="79" t="str">
        <f t="shared" si="13"/>
        <v>No</v>
      </c>
      <c r="J78" s="79" t="s">
        <v>266</v>
      </c>
    </row>
    <row r="79" spans="1:10" ht="104.1">
      <c r="A79" s="79" t="s">
        <v>451</v>
      </c>
      <c r="B79" s="79" t="s">
        <v>443</v>
      </c>
      <c r="C79" s="79" t="s">
        <v>444</v>
      </c>
      <c r="D79" s="79" t="s">
        <v>449</v>
      </c>
      <c r="E79" s="79" t="s">
        <v>296</v>
      </c>
      <c r="F79" s="79" t="s">
        <v>265</v>
      </c>
      <c r="G79" s="79" t="s">
        <v>265</v>
      </c>
      <c r="H79" s="79" t="str">
        <f t="shared" si="15"/>
        <v>該当しない
N/A</v>
      </c>
      <c r="I79" s="79" t="str">
        <f t="shared" si="13"/>
        <v>No</v>
      </c>
      <c r="J79" s="79" t="s">
        <v>266</v>
      </c>
    </row>
    <row r="80" spans="1:10" ht="104.1">
      <c r="A80" s="79" t="s">
        <v>452</v>
      </c>
      <c r="B80" s="79" t="s">
        <v>443</v>
      </c>
      <c r="C80" s="79" t="s">
        <v>444</v>
      </c>
      <c r="D80" s="79" t="s">
        <v>445</v>
      </c>
      <c r="E80" s="79" t="s">
        <v>296</v>
      </c>
      <c r="F80" s="79" t="s">
        <v>265</v>
      </c>
      <c r="G80" s="79" t="s">
        <v>265</v>
      </c>
      <c r="H80" s="79" t="str">
        <f t="shared" si="15"/>
        <v>該当しない
N/A</v>
      </c>
      <c r="I80" s="79" t="str">
        <f t="shared" si="13"/>
        <v>No</v>
      </c>
      <c r="J80" s="79" t="s">
        <v>253</v>
      </c>
    </row>
    <row r="81" spans="1:10" ht="104.1">
      <c r="A81" s="79" t="s">
        <v>453</v>
      </c>
      <c r="B81" s="79" t="s">
        <v>443</v>
      </c>
      <c r="C81" s="79" t="s">
        <v>444</v>
      </c>
      <c r="D81" s="79" t="s">
        <v>449</v>
      </c>
      <c r="E81" s="79" t="s">
        <v>296</v>
      </c>
      <c r="F81" s="79" t="s">
        <v>265</v>
      </c>
      <c r="G81" s="79" t="s">
        <v>265</v>
      </c>
      <c r="H81" s="79" t="str">
        <f t="shared" si="15"/>
        <v>該当しない
N/A</v>
      </c>
      <c r="I81" s="79" t="str">
        <f t="shared" si="13"/>
        <v>No</v>
      </c>
      <c r="J81" s="79" t="s">
        <v>253</v>
      </c>
    </row>
    <row r="82" spans="1:10" ht="104.1">
      <c r="A82" s="79" t="s">
        <v>454</v>
      </c>
      <c r="B82" s="79" t="s">
        <v>439</v>
      </c>
      <c r="C82" s="79" t="s">
        <v>440</v>
      </c>
      <c r="D82" s="79" t="s">
        <v>445</v>
      </c>
      <c r="E82" s="79" t="s">
        <v>264</v>
      </c>
      <c r="F82" s="79" t="s">
        <v>265</v>
      </c>
      <c r="G82" s="79" t="s">
        <v>265</v>
      </c>
      <c r="H82" s="79" t="str">
        <f>IF(G82="未定
TBD","未定
TBD",IF(G82="該当しない
N/A","該当しない
N/A",""))</f>
        <v>該当しない
N/A</v>
      </c>
      <c r="I82" s="79" t="str">
        <f t="shared" si="13"/>
        <v>No</v>
      </c>
      <c r="J82" s="79" t="s">
        <v>266</v>
      </c>
    </row>
    <row r="83" spans="1:10" ht="78">
      <c r="A83" s="79" t="s">
        <v>455</v>
      </c>
      <c r="B83" s="79" t="s">
        <v>456</v>
      </c>
      <c r="C83" s="79" t="s">
        <v>457</v>
      </c>
      <c r="D83" s="79" t="s">
        <v>458</v>
      </c>
      <c r="E83" s="79" t="s">
        <v>431</v>
      </c>
      <c r="F83" s="79" t="s">
        <v>265</v>
      </c>
      <c r="G83" s="79"/>
      <c r="H83" s="79" t="str">
        <f>IF(F83="未定
TBD","未定
TBD",IF(G83="未定
TBD","未定
TBD",IF(F83="該当しない
N/A","該当しない
N/A", IF(G83="該当しない
N/A","該当しない
N/A", ""))))</f>
        <v>該当しない
N/A</v>
      </c>
      <c r="I83" s="79" t="str">
        <f t="shared" si="13"/>
        <v>No</v>
      </c>
      <c r="J83" s="79" t="s">
        <v>266</v>
      </c>
    </row>
    <row r="84" spans="1:10" ht="129.94999999999999">
      <c r="A84" s="79" t="s">
        <v>459</v>
      </c>
      <c r="B84" s="79" t="s">
        <v>456</v>
      </c>
      <c r="C84" s="79" t="s">
        <v>460</v>
      </c>
      <c r="D84" s="79"/>
      <c r="E84" s="79" t="s">
        <v>257</v>
      </c>
      <c r="F84" s="79" t="s">
        <v>370</v>
      </c>
      <c r="G84" s="79"/>
      <c r="H84" s="79" t="str">
        <f t="shared" ref="H84:H85" si="16">IF(F84="該当する
Application period ends by the end of January 2023","該当する
Application period ends by the end of January 2023",IF(F84="未定
TBD","未定
TBD",IF(F84="該当しない
N/A","該当しない
N/A","")))</f>
        <v>該当しない
N/A</v>
      </c>
      <c r="I84" s="79" t="str">
        <f t="shared" si="13"/>
        <v>No</v>
      </c>
      <c r="J84" s="79" t="s">
        <v>246</v>
      </c>
    </row>
    <row r="85" spans="1:10" ht="195">
      <c r="A85" s="79" t="s">
        <v>461</v>
      </c>
      <c r="B85" s="79" t="s">
        <v>462</v>
      </c>
      <c r="C85" s="79" t="s">
        <v>463</v>
      </c>
      <c r="D85" s="79" t="s">
        <v>464</v>
      </c>
      <c r="E85" s="79" t="s">
        <v>257</v>
      </c>
      <c r="F85" s="79" t="s">
        <v>265</v>
      </c>
      <c r="G85" s="79"/>
      <c r="H85" s="79" t="str">
        <f t="shared" si="16"/>
        <v>該当しない
N/A</v>
      </c>
      <c r="I85" s="79" t="str">
        <f t="shared" si="13"/>
        <v>No</v>
      </c>
      <c r="J85" s="79" t="s">
        <v>253</v>
      </c>
    </row>
    <row r="86" spans="1:10" ht="195">
      <c r="A86" s="79" t="s">
        <v>465</v>
      </c>
      <c r="B86" s="79" t="s">
        <v>462</v>
      </c>
      <c r="C86" s="79" t="s">
        <v>463</v>
      </c>
      <c r="D86" s="79" t="s">
        <v>466</v>
      </c>
      <c r="E86" s="79" t="s">
        <v>264</v>
      </c>
      <c r="F86" s="79" t="s">
        <v>265</v>
      </c>
      <c r="G86" s="79" t="s">
        <v>265</v>
      </c>
      <c r="H86" s="79" t="str">
        <f t="shared" ref="H86:H92" si="17">IF(G86="未定
TBD","未定
TBD",IF(G86="該当しない
N/A","該当しない
N/A",""))</f>
        <v>該当しない
N/A</v>
      </c>
      <c r="I86" s="79" t="str">
        <f t="shared" si="13"/>
        <v>No</v>
      </c>
      <c r="J86" s="79" t="s">
        <v>253</v>
      </c>
    </row>
    <row r="87" spans="1:10" ht="195">
      <c r="A87" s="79" t="s">
        <v>467</v>
      </c>
      <c r="B87" s="79" t="s">
        <v>462</v>
      </c>
      <c r="C87" s="79" t="s">
        <v>463</v>
      </c>
      <c r="D87" s="79" t="s">
        <v>466</v>
      </c>
      <c r="E87" s="79" t="s">
        <v>264</v>
      </c>
      <c r="F87" s="79" t="s">
        <v>265</v>
      </c>
      <c r="G87" s="79" t="s">
        <v>265</v>
      </c>
      <c r="H87" s="79" t="str">
        <f t="shared" si="17"/>
        <v>該当しない
N/A</v>
      </c>
      <c r="I87" s="79" t="str">
        <f t="shared" si="13"/>
        <v>No</v>
      </c>
      <c r="J87" s="79" t="s">
        <v>253</v>
      </c>
    </row>
    <row r="88" spans="1:10" ht="195">
      <c r="A88" s="79" t="s">
        <v>468</v>
      </c>
      <c r="B88" s="79" t="s">
        <v>462</v>
      </c>
      <c r="C88" s="79" t="s">
        <v>463</v>
      </c>
      <c r="D88" s="79" t="s">
        <v>469</v>
      </c>
      <c r="E88" s="79" t="s">
        <v>264</v>
      </c>
      <c r="F88" s="79" t="s">
        <v>265</v>
      </c>
      <c r="G88" s="79" t="s">
        <v>265</v>
      </c>
      <c r="H88" s="79" t="str">
        <f t="shared" si="17"/>
        <v>該当しない
N/A</v>
      </c>
      <c r="I88" s="79" t="str">
        <f t="shared" si="13"/>
        <v>No</v>
      </c>
      <c r="J88" s="79" t="s">
        <v>266</v>
      </c>
    </row>
    <row r="89" spans="1:10" ht="129.94999999999999">
      <c r="A89" s="79" t="s">
        <v>470</v>
      </c>
      <c r="B89" s="79" t="s">
        <v>471</v>
      </c>
      <c r="C89" s="79" t="s">
        <v>472</v>
      </c>
      <c r="D89" s="79" t="s">
        <v>473</v>
      </c>
      <c r="E89" s="79" t="s">
        <v>264</v>
      </c>
      <c r="F89" s="79"/>
      <c r="G89" s="79" t="s">
        <v>265</v>
      </c>
      <c r="H89" s="79" t="str">
        <f t="shared" si="17"/>
        <v>該当しない
N/A</v>
      </c>
      <c r="I89" s="79" t="str">
        <f t="shared" si="13"/>
        <v>No</v>
      </c>
      <c r="J89" s="79" t="s">
        <v>253</v>
      </c>
    </row>
    <row r="90" spans="1:10" ht="129.94999999999999">
      <c r="A90" s="79" t="s">
        <v>474</v>
      </c>
      <c r="B90" s="79" t="s">
        <v>471</v>
      </c>
      <c r="C90" s="79" t="s">
        <v>472</v>
      </c>
      <c r="D90" s="79" t="s">
        <v>475</v>
      </c>
      <c r="E90" s="79" t="s">
        <v>264</v>
      </c>
      <c r="F90" s="79"/>
      <c r="G90" s="79" t="s">
        <v>265</v>
      </c>
      <c r="H90" s="79" t="str">
        <f t="shared" si="17"/>
        <v>該当しない
N/A</v>
      </c>
      <c r="I90" s="79" t="str">
        <f t="shared" si="13"/>
        <v>No</v>
      </c>
      <c r="J90" s="79" t="s">
        <v>253</v>
      </c>
    </row>
    <row r="91" spans="1:10" ht="129.94999999999999">
      <c r="A91" s="79" t="s">
        <v>476</v>
      </c>
      <c r="B91" s="79" t="s">
        <v>471</v>
      </c>
      <c r="C91" s="79" t="s">
        <v>472</v>
      </c>
      <c r="D91" s="79" t="s">
        <v>477</v>
      </c>
      <c r="E91" s="79" t="s">
        <v>264</v>
      </c>
      <c r="F91" s="79"/>
      <c r="G91" s="79" t="s">
        <v>265</v>
      </c>
      <c r="H91" s="79" t="str">
        <f t="shared" si="17"/>
        <v>該当しない
N/A</v>
      </c>
      <c r="I91" s="79" t="str">
        <f t="shared" si="13"/>
        <v>No</v>
      </c>
      <c r="J91" s="79" t="s">
        <v>253</v>
      </c>
    </row>
    <row r="92" spans="1:10" ht="129.94999999999999">
      <c r="A92" s="79" t="s">
        <v>478</v>
      </c>
      <c r="B92" s="79" t="s">
        <v>471</v>
      </c>
      <c r="C92" s="79" t="s">
        <v>472</v>
      </c>
      <c r="D92" s="79" t="s">
        <v>477</v>
      </c>
      <c r="E92" s="79" t="s">
        <v>264</v>
      </c>
      <c r="F92" s="79"/>
      <c r="G92" s="79" t="s">
        <v>265</v>
      </c>
      <c r="H92" s="79" t="str">
        <f t="shared" si="17"/>
        <v>該当しない
N/A</v>
      </c>
      <c r="I92" s="79" t="str">
        <f t="shared" si="13"/>
        <v>No</v>
      </c>
      <c r="J92" s="79" t="s">
        <v>266</v>
      </c>
    </row>
    <row r="93" spans="1:10" ht="104.1">
      <c r="A93" s="79" t="s">
        <v>479</v>
      </c>
      <c r="B93" s="79" t="s">
        <v>480</v>
      </c>
      <c r="C93" s="79" t="s">
        <v>481</v>
      </c>
      <c r="D93" s="79" t="s">
        <v>482</v>
      </c>
      <c r="E93" s="79" t="s">
        <v>257</v>
      </c>
      <c r="F93" s="79" t="s">
        <v>265</v>
      </c>
      <c r="G93" s="79"/>
      <c r="H93" s="79" t="str">
        <f t="shared" ref="H93:H95" si="18">IF(F93="該当する
Application period ends by the end of January 2023","該当する
Application period ends by the end of January 2023",IF(F93="未定
TBD","未定
TBD",IF(F93="該当しない
N/A","該当しない
N/A","")))</f>
        <v>該当しない
N/A</v>
      </c>
      <c r="I93" s="79" t="str">
        <f t="shared" si="13"/>
        <v>No</v>
      </c>
      <c r="J93" s="79" t="s">
        <v>253</v>
      </c>
    </row>
    <row r="94" spans="1:10" ht="90.95">
      <c r="A94" s="79" t="s">
        <v>483</v>
      </c>
      <c r="B94" s="79" t="s">
        <v>480</v>
      </c>
      <c r="C94" s="79" t="s">
        <v>484</v>
      </c>
      <c r="D94" s="79" t="s">
        <v>485</v>
      </c>
      <c r="E94" s="79" t="s">
        <v>257</v>
      </c>
      <c r="F94" s="79" t="s">
        <v>265</v>
      </c>
      <c r="G94" s="79"/>
      <c r="H94" s="79" t="str">
        <f t="shared" si="18"/>
        <v>該当しない
N/A</v>
      </c>
      <c r="I94" s="79" t="str">
        <f t="shared" si="13"/>
        <v>No</v>
      </c>
      <c r="J94" s="79" t="s">
        <v>253</v>
      </c>
    </row>
    <row r="95" spans="1:10" ht="78">
      <c r="A95" s="79" t="s">
        <v>486</v>
      </c>
      <c r="B95" s="79" t="s">
        <v>480</v>
      </c>
      <c r="C95" s="79" t="s">
        <v>487</v>
      </c>
      <c r="D95" s="79" t="s">
        <v>488</v>
      </c>
      <c r="E95" s="79" t="s">
        <v>257</v>
      </c>
      <c r="F95" s="79" t="s">
        <v>265</v>
      </c>
      <c r="G95" s="79"/>
      <c r="H95" s="79" t="str">
        <f t="shared" si="18"/>
        <v>該当しない
N/A</v>
      </c>
      <c r="I95" s="79" t="str">
        <f t="shared" si="13"/>
        <v>No</v>
      </c>
      <c r="J95" s="79" t="s">
        <v>253</v>
      </c>
    </row>
    <row r="96" spans="1:10" ht="90.95">
      <c r="A96" s="79" t="s">
        <v>489</v>
      </c>
      <c r="B96" s="79" t="s">
        <v>480</v>
      </c>
      <c r="C96" s="79" t="s">
        <v>490</v>
      </c>
      <c r="D96" s="79" t="s">
        <v>491</v>
      </c>
      <c r="E96" s="79" t="s">
        <v>264</v>
      </c>
      <c r="F96" s="79"/>
      <c r="G96" s="79" t="s">
        <v>265</v>
      </c>
      <c r="H96" s="79" t="str">
        <f>IF(G96="未定
TBD","未定
TBD",IF(G96="該当しない
N/A","該当しない
N/A",""))</f>
        <v>該当しない
N/A</v>
      </c>
      <c r="I96" s="79" t="str">
        <f t="shared" si="13"/>
        <v>No</v>
      </c>
      <c r="J96" s="79" t="s">
        <v>253</v>
      </c>
    </row>
    <row r="97" spans="1:10" ht="156">
      <c r="A97" s="79" t="s">
        <v>492</v>
      </c>
      <c r="B97" s="79" t="s">
        <v>493</v>
      </c>
      <c r="C97" s="79" t="s">
        <v>494</v>
      </c>
      <c r="D97" s="79"/>
      <c r="E97" s="79" t="s">
        <v>243</v>
      </c>
      <c r="F97" s="79" t="s">
        <v>370</v>
      </c>
      <c r="G97" s="79" t="s">
        <v>245</v>
      </c>
      <c r="H97" s="79" t="str">
        <f>IF(F97="未定
TBD","未定
TBD",IF(G97="未定
TBD","未定
TBD",IF(F97="該当しない
N/A","該当しない
N/A", IF(G97="該当しない
N/A","該当しない
N/A", ""))))</f>
        <v>未定
TBD</v>
      </c>
      <c r="I97" s="79" t="str">
        <f t="shared" si="13"/>
        <v>TBD</v>
      </c>
      <c r="J97" s="79" t="s">
        <v>246</v>
      </c>
    </row>
    <row r="98" spans="1:10" ht="104.1">
      <c r="A98" s="79" t="s">
        <v>495</v>
      </c>
      <c r="B98" s="79" t="s">
        <v>496</v>
      </c>
      <c r="C98" s="79" t="s">
        <v>319</v>
      </c>
      <c r="D98" s="79" t="s">
        <v>497</v>
      </c>
      <c r="E98" s="79" t="s">
        <v>264</v>
      </c>
      <c r="F98" s="79" t="s">
        <v>265</v>
      </c>
      <c r="G98" s="79" t="s">
        <v>290</v>
      </c>
      <c r="H98" s="79" t="str">
        <f t="shared" ref="H98:H149" si="19">IF(G98="未定
TBD","未定
TBD",IF(G98="該当しない
N/A","該当しない
N/A",""))</f>
        <v>未定
TBD</v>
      </c>
      <c r="I98" s="79" t="str">
        <f t="shared" si="13"/>
        <v>TBD</v>
      </c>
      <c r="J98" s="79" t="s">
        <v>266</v>
      </c>
    </row>
    <row r="99" spans="1:10" ht="104.1">
      <c r="A99" s="79" t="s">
        <v>498</v>
      </c>
      <c r="B99" s="79" t="s">
        <v>496</v>
      </c>
      <c r="C99" s="79" t="s">
        <v>319</v>
      </c>
      <c r="D99" s="79" t="s">
        <v>499</v>
      </c>
      <c r="E99" s="79" t="s">
        <v>264</v>
      </c>
      <c r="F99" s="79" t="s">
        <v>265</v>
      </c>
      <c r="G99" s="79" t="s">
        <v>290</v>
      </c>
      <c r="H99" s="79" t="str">
        <f t="shared" si="19"/>
        <v>未定
TBD</v>
      </c>
      <c r="I99" s="79" t="str">
        <f t="shared" si="13"/>
        <v>TBD</v>
      </c>
      <c r="J99" s="79" t="s">
        <v>266</v>
      </c>
    </row>
    <row r="100" spans="1:10" ht="117">
      <c r="A100" s="79" t="s">
        <v>500</v>
      </c>
      <c r="B100" s="79" t="s">
        <v>496</v>
      </c>
      <c r="C100" s="79" t="s">
        <v>319</v>
      </c>
      <c r="D100" s="79" t="s">
        <v>501</v>
      </c>
      <c r="E100" s="79" t="s">
        <v>264</v>
      </c>
      <c r="F100" s="79" t="s">
        <v>265</v>
      </c>
      <c r="G100" s="79" t="s">
        <v>290</v>
      </c>
      <c r="H100" s="79" t="str">
        <f t="shared" si="19"/>
        <v>未定
TBD</v>
      </c>
      <c r="I100" s="79" t="str">
        <f t="shared" si="13"/>
        <v>TBD</v>
      </c>
      <c r="J100" s="79" t="s">
        <v>266</v>
      </c>
    </row>
    <row r="101" spans="1:10" ht="143.1">
      <c r="A101" s="79" t="s">
        <v>502</v>
      </c>
      <c r="B101" s="79" t="s">
        <v>496</v>
      </c>
      <c r="C101" s="79" t="s">
        <v>319</v>
      </c>
      <c r="D101" s="79" t="s">
        <v>503</v>
      </c>
      <c r="E101" s="79" t="s">
        <v>264</v>
      </c>
      <c r="F101" s="79" t="s">
        <v>265</v>
      </c>
      <c r="G101" s="79" t="s">
        <v>290</v>
      </c>
      <c r="H101" s="79" t="str">
        <f t="shared" si="19"/>
        <v>未定
TBD</v>
      </c>
      <c r="I101" s="79" t="str">
        <f t="shared" si="13"/>
        <v>TBD</v>
      </c>
      <c r="J101" s="79" t="s">
        <v>266</v>
      </c>
    </row>
    <row r="102" spans="1:10" ht="129.94999999999999">
      <c r="A102" s="79" t="s">
        <v>504</v>
      </c>
      <c r="B102" s="79" t="s">
        <v>496</v>
      </c>
      <c r="C102" s="79" t="s">
        <v>319</v>
      </c>
      <c r="D102" s="79" t="s">
        <v>505</v>
      </c>
      <c r="E102" s="79" t="s">
        <v>264</v>
      </c>
      <c r="F102" s="79" t="s">
        <v>265</v>
      </c>
      <c r="G102" s="79" t="s">
        <v>290</v>
      </c>
      <c r="H102" s="79" t="str">
        <f t="shared" si="19"/>
        <v>未定
TBD</v>
      </c>
      <c r="I102" s="79" t="str">
        <f t="shared" si="13"/>
        <v>TBD</v>
      </c>
      <c r="J102" s="79" t="s">
        <v>266</v>
      </c>
    </row>
    <row r="103" spans="1:10" ht="117">
      <c r="A103" s="79" t="s">
        <v>506</v>
      </c>
      <c r="B103" s="79" t="s">
        <v>496</v>
      </c>
      <c r="C103" s="79" t="s">
        <v>319</v>
      </c>
      <c r="D103" s="79" t="s">
        <v>507</v>
      </c>
      <c r="E103" s="79" t="s">
        <v>264</v>
      </c>
      <c r="F103" s="79" t="s">
        <v>265</v>
      </c>
      <c r="G103" s="79" t="s">
        <v>290</v>
      </c>
      <c r="H103" s="79" t="str">
        <f t="shared" si="19"/>
        <v>未定
TBD</v>
      </c>
      <c r="I103" s="79" t="str">
        <f t="shared" si="13"/>
        <v>TBD</v>
      </c>
      <c r="J103" s="79" t="s">
        <v>266</v>
      </c>
    </row>
    <row r="104" spans="1:10" ht="104.1">
      <c r="A104" s="79" t="s">
        <v>508</v>
      </c>
      <c r="B104" s="79" t="s">
        <v>496</v>
      </c>
      <c r="C104" s="79" t="s">
        <v>319</v>
      </c>
      <c r="D104" s="79" t="s">
        <v>509</v>
      </c>
      <c r="E104" s="79" t="s">
        <v>264</v>
      </c>
      <c r="F104" s="79" t="s">
        <v>265</v>
      </c>
      <c r="G104" s="79" t="s">
        <v>290</v>
      </c>
      <c r="H104" s="79" t="str">
        <f t="shared" si="19"/>
        <v>未定
TBD</v>
      </c>
      <c r="I104" s="79" t="str">
        <f t="shared" si="13"/>
        <v>TBD</v>
      </c>
      <c r="J104" s="79" t="s">
        <v>266</v>
      </c>
    </row>
    <row r="105" spans="1:10" ht="129.94999999999999">
      <c r="A105" s="79" t="s">
        <v>510</v>
      </c>
      <c r="B105" s="79" t="s">
        <v>496</v>
      </c>
      <c r="C105" s="79" t="s">
        <v>319</v>
      </c>
      <c r="D105" s="79" t="s">
        <v>511</v>
      </c>
      <c r="E105" s="79" t="s">
        <v>264</v>
      </c>
      <c r="F105" s="79" t="s">
        <v>265</v>
      </c>
      <c r="G105" s="79" t="s">
        <v>290</v>
      </c>
      <c r="H105" s="79" t="str">
        <f t="shared" si="19"/>
        <v>未定
TBD</v>
      </c>
      <c r="I105" s="79" t="str">
        <f t="shared" si="13"/>
        <v>TBD</v>
      </c>
      <c r="J105" s="79" t="s">
        <v>266</v>
      </c>
    </row>
    <row r="106" spans="1:10" ht="143.1">
      <c r="A106" s="79" t="s">
        <v>512</v>
      </c>
      <c r="B106" s="79" t="s">
        <v>496</v>
      </c>
      <c r="C106" s="79" t="s">
        <v>319</v>
      </c>
      <c r="D106" s="79" t="s">
        <v>513</v>
      </c>
      <c r="E106" s="79" t="s">
        <v>264</v>
      </c>
      <c r="F106" s="79" t="s">
        <v>265</v>
      </c>
      <c r="G106" s="79" t="s">
        <v>290</v>
      </c>
      <c r="H106" s="79" t="str">
        <f t="shared" si="19"/>
        <v>未定
TBD</v>
      </c>
      <c r="I106" s="79" t="str">
        <f t="shared" si="13"/>
        <v>TBD</v>
      </c>
      <c r="J106" s="79" t="s">
        <v>266</v>
      </c>
    </row>
    <row r="107" spans="1:10" ht="104.1">
      <c r="A107" s="79" t="s">
        <v>514</v>
      </c>
      <c r="B107" s="79" t="s">
        <v>496</v>
      </c>
      <c r="C107" s="79" t="s">
        <v>319</v>
      </c>
      <c r="D107" s="79" t="s">
        <v>515</v>
      </c>
      <c r="E107" s="79" t="s">
        <v>264</v>
      </c>
      <c r="F107" s="79" t="s">
        <v>265</v>
      </c>
      <c r="G107" s="79" t="s">
        <v>290</v>
      </c>
      <c r="H107" s="79" t="str">
        <f t="shared" si="19"/>
        <v>未定
TBD</v>
      </c>
      <c r="I107" s="79" t="str">
        <f t="shared" si="13"/>
        <v>TBD</v>
      </c>
      <c r="J107" s="79" t="s">
        <v>266</v>
      </c>
    </row>
    <row r="108" spans="1:10" ht="104.1">
      <c r="A108" s="79" t="s">
        <v>516</v>
      </c>
      <c r="B108" s="79" t="s">
        <v>496</v>
      </c>
      <c r="C108" s="79" t="s">
        <v>319</v>
      </c>
      <c r="D108" s="79" t="s">
        <v>517</v>
      </c>
      <c r="E108" s="79" t="s">
        <v>264</v>
      </c>
      <c r="F108" s="79" t="s">
        <v>265</v>
      </c>
      <c r="G108" s="79" t="s">
        <v>290</v>
      </c>
      <c r="H108" s="79" t="str">
        <f t="shared" si="19"/>
        <v>未定
TBD</v>
      </c>
      <c r="I108" s="79" t="str">
        <f t="shared" si="13"/>
        <v>TBD</v>
      </c>
      <c r="J108" s="79" t="s">
        <v>266</v>
      </c>
    </row>
    <row r="109" spans="1:10" ht="104.1">
      <c r="A109" s="79" t="s">
        <v>518</v>
      </c>
      <c r="B109" s="79" t="s">
        <v>496</v>
      </c>
      <c r="C109" s="79" t="s">
        <v>319</v>
      </c>
      <c r="D109" s="79" t="s">
        <v>517</v>
      </c>
      <c r="E109" s="79" t="s">
        <v>264</v>
      </c>
      <c r="F109" s="79" t="s">
        <v>265</v>
      </c>
      <c r="G109" s="79" t="s">
        <v>290</v>
      </c>
      <c r="H109" s="79" t="str">
        <f t="shared" si="19"/>
        <v>未定
TBD</v>
      </c>
      <c r="I109" s="79" t="str">
        <f t="shared" si="13"/>
        <v>TBD</v>
      </c>
      <c r="J109" s="79" t="s">
        <v>266</v>
      </c>
    </row>
    <row r="110" spans="1:10" ht="104.1">
      <c r="A110" s="79" t="s">
        <v>519</v>
      </c>
      <c r="B110" s="79" t="s">
        <v>496</v>
      </c>
      <c r="C110" s="79" t="s">
        <v>319</v>
      </c>
      <c r="D110" s="79" t="s">
        <v>517</v>
      </c>
      <c r="E110" s="79" t="s">
        <v>264</v>
      </c>
      <c r="F110" s="79" t="s">
        <v>265</v>
      </c>
      <c r="G110" s="79" t="s">
        <v>290</v>
      </c>
      <c r="H110" s="79" t="str">
        <f t="shared" si="19"/>
        <v>未定
TBD</v>
      </c>
      <c r="I110" s="79" t="str">
        <f t="shared" si="13"/>
        <v>TBD</v>
      </c>
      <c r="J110" s="79" t="s">
        <v>266</v>
      </c>
    </row>
    <row r="111" spans="1:10" ht="104.1">
      <c r="A111" s="79" t="s">
        <v>520</v>
      </c>
      <c r="B111" s="79" t="s">
        <v>496</v>
      </c>
      <c r="C111" s="79" t="s">
        <v>319</v>
      </c>
      <c r="D111" s="79" t="s">
        <v>517</v>
      </c>
      <c r="E111" s="79" t="s">
        <v>264</v>
      </c>
      <c r="F111" s="79" t="s">
        <v>265</v>
      </c>
      <c r="G111" s="79" t="s">
        <v>290</v>
      </c>
      <c r="H111" s="79" t="str">
        <f t="shared" si="19"/>
        <v>未定
TBD</v>
      </c>
      <c r="I111" s="79" t="str">
        <f t="shared" si="13"/>
        <v>TBD</v>
      </c>
      <c r="J111" s="79" t="s">
        <v>266</v>
      </c>
    </row>
    <row r="112" spans="1:10" ht="104.1">
      <c r="A112" s="79" t="s">
        <v>521</v>
      </c>
      <c r="B112" s="79" t="s">
        <v>496</v>
      </c>
      <c r="C112" s="79" t="s">
        <v>319</v>
      </c>
      <c r="D112" s="79" t="s">
        <v>517</v>
      </c>
      <c r="E112" s="79" t="s">
        <v>264</v>
      </c>
      <c r="F112" s="79" t="s">
        <v>265</v>
      </c>
      <c r="G112" s="79" t="s">
        <v>290</v>
      </c>
      <c r="H112" s="79" t="str">
        <f t="shared" si="19"/>
        <v>未定
TBD</v>
      </c>
      <c r="I112" s="79" t="str">
        <f t="shared" si="13"/>
        <v>TBD</v>
      </c>
      <c r="J112" s="79" t="s">
        <v>266</v>
      </c>
    </row>
    <row r="113" spans="1:10" ht="104.1">
      <c r="A113" s="79" t="s">
        <v>522</v>
      </c>
      <c r="B113" s="79" t="s">
        <v>496</v>
      </c>
      <c r="C113" s="79" t="s">
        <v>319</v>
      </c>
      <c r="D113" s="79" t="s">
        <v>517</v>
      </c>
      <c r="E113" s="79" t="s">
        <v>264</v>
      </c>
      <c r="F113" s="79" t="s">
        <v>265</v>
      </c>
      <c r="G113" s="79" t="s">
        <v>290</v>
      </c>
      <c r="H113" s="79" t="str">
        <f t="shared" si="19"/>
        <v>未定
TBD</v>
      </c>
      <c r="I113" s="79" t="str">
        <f t="shared" si="13"/>
        <v>TBD</v>
      </c>
      <c r="J113" s="79" t="s">
        <v>266</v>
      </c>
    </row>
    <row r="114" spans="1:10" ht="104.1">
      <c r="A114" s="79" t="s">
        <v>523</v>
      </c>
      <c r="B114" s="79" t="s">
        <v>496</v>
      </c>
      <c r="C114" s="79" t="s">
        <v>319</v>
      </c>
      <c r="D114" s="79" t="s">
        <v>517</v>
      </c>
      <c r="E114" s="79" t="s">
        <v>264</v>
      </c>
      <c r="F114" s="79" t="s">
        <v>265</v>
      </c>
      <c r="G114" s="79" t="s">
        <v>290</v>
      </c>
      <c r="H114" s="79" t="str">
        <f t="shared" si="19"/>
        <v>未定
TBD</v>
      </c>
      <c r="I114" s="79" t="str">
        <f t="shared" si="13"/>
        <v>TBD</v>
      </c>
      <c r="J114" s="79" t="s">
        <v>266</v>
      </c>
    </row>
    <row r="115" spans="1:10" ht="104.1">
      <c r="A115" s="79" t="s">
        <v>524</v>
      </c>
      <c r="B115" s="79" t="s">
        <v>496</v>
      </c>
      <c r="C115" s="79" t="s">
        <v>319</v>
      </c>
      <c r="D115" s="79" t="s">
        <v>517</v>
      </c>
      <c r="E115" s="79" t="s">
        <v>264</v>
      </c>
      <c r="F115" s="79" t="s">
        <v>265</v>
      </c>
      <c r="G115" s="79" t="s">
        <v>290</v>
      </c>
      <c r="H115" s="79" t="str">
        <f t="shared" si="19"/>
        <v>未定
TBD</v>
      </c>
      <c r="I115" s="79" t="str">
        <f t="shared" si="13"/>
        <v>TBD</v>
      </c>
      <c r="J115" s="79" t="s">
        <v>266</v>
      </c>
    </row>
    <row r="116" spans="1:10" ht="104.1">
      <c r="A116" s="79" t="s">
        <v>525</v>
      </c>
      <c r="B116" s="79" t="s">
        <v>496</v>
      </c>
      <c r="C116" s="79" t="s">
        <v>319</v>
      </c>
      <c r="D116" s="79" t="s">
        <v>517</v>
      </c>
      <c r="E116" s="79" t="s">
        <v>264</v>
      </c>
      <c r="F116" s="79" t="s">
        <v>265</v>
      </c>
      <c r="G116" s="79" t="s">
        <v>290</v>
      </c>
      <c r="H116" s="79" t="str">
        <f t="shared" si="19"/>
        <v>未定
TBD</v>
      </c>
      <c r="I116" s="79" t="str">
        <f t="shared" si="13"/>
        <v>TBD</v>
      </c>
      <c r="J116" s="79" t="s">
        <v>266</v>
      </c>
    </row>
    <row r="117" spans="1:10" ht="104.1">
      <c r="A117" s="79" t="s">
        <v>526</v>
      </c>
      <c r="B117" s="79" t="s">
        <v>496</v>
      </c>
      <c r="C117" s="79" t="s">
        <v>319</v>
      </c>
      <c r="D117" s="79" t="s">
        <v>517</v>
      </c>
      <c r="E117" s="79" t="s">
        <v>264</v>
      </c>
      <c r="F117" s="79" t="s">
        <v>265</v>
      </c>
      <c r="G117" s="79" t="s">
        <v>290</v>
      </c>
      <c r="H117" s="79" t="str">
        <f t="shared" si="19"/>
        <v>未定
TBD</v>
      </c>
      <c r="I117" s="79" t="str">
        <f t="shared" si="13"/>
        <v>TBD</v>
      </c>
      <c r="J117" s="79" t="s">
        <v>266</v>
      </c>
    </row>
    <row r="118" spans="1:10" ht="104.1">
      <c r="A118" s="79" t="s">
        <v>527</v>
      </c>
      <c r="B118" s="79" t="s">
        <v>496</v>
      </c>
      <c r="C118" s="79" t="s">
        <v>319</v>
      </c>
      <c r="D118" s="79" t="s">
        <v>517</v>
      </c>
      <c r="E118" s="79" t="s">
        <v>264</v>
      </c>
      <c r="F118" s="79" t="s">
        <v>265</v>
      </c>
      <c r="G118" s="79" t="s">
        <v>290</v>
      </c>
      <c r="H118" s="79" t="str">
        <f t="shared" si="19"/>
        <v>未定
TBD</v>
      </c>
      <c r="I118" s="79" t="str">
        <f t="shared" si="13"/>
        <v>TBD</v>
      </c>
      <c r="J118" s="79" t="s">
        <v>266</v>
      </c>
    </row>
    <row r="119" spans="1:10" ht="104.1">
      <c r="A119" s="79" t="s">
        <v>528</v>
      </c>
      <c r="B119" s="79" t="s">
        <v>496</v>
      </c>
      <c r="C119" s="79" t="s">
        <v>319</v>
      </c>
      <c r="D119" s="79" t="s">
        <v>517</v>
      </c>
      <c r="E119" s="79" t="s">
        <v>264</v>
      </c>
      <c r="F119" s="79" t="s">
        <v>265</v>
      </c>
      <c r="G119" s="79" t="s">
        <v>290</v>
      </c>
      <c r="H119" s="79" t="str">
        <f t="shared" si="19"/>
        <v>未定
TBD</v>
      </c>
      <c r="I119" s="79" t="str">
        <f t="shared" si="13"/>
        <v>TBD</v>
      </c>
      <c r="J119" s="79" t="s">
        <v>266</v>
      </c>
    </row>
    <row r="120" spans="1:10" ht="104.1">
      <c r="A120" s="79" t="s">
        <v>529</v>
      </c>
      <c r="B120" s="79" t="s">
        <v>496</v>
      </c>
      <c r="C120" s="79" t="s">
        <v>319</v>
      </c>
      <c r="D120" s="79" t="s">
        <v>517</v>
      </c>
      <c r="E120" s="79" t="s">
        <v>264</v>
      </c>
      <c r="F120" s="79" t="s">
        <v>265</v>
      </c>
      <c r="G120" s="79" t="s">
        <v>290</v>
      </c>
      <c r="H120" s="79" t="str">
        <f t="shared" si="19"/>
        <v>未定
TBD</v>
      </c>
      <c r="I120" s="79" t="str">
        <f t="shared" si="13"/>
        <v>TBD</v>
      </c>
      <c r="J120" s="79" t="s">
        <v>266</v>
      </c>
    </row>
    <row r="121" spans="1:10" ht="104.1">
      <c r="A121" s="79" t="s">
        <v>530</v>
      </c>
      <c r="B121" s="79" t="s">
        <v>496</v>
      </c>
      <c r="C121" s="79" t="s">
        <v>319</v>
      </c>
      <c r="D121" s="79" t="s">
        <v>517</v>
      </c>
      <c r="E121" s="79" t="s">
        <v>264</v>
      </c>
      <c r="F121" s="79" t="s">
        <v>265</v>
      </c>
      <c r="G121" s="79" t="s">
        <v>290</v>
      </c>
      <c r="H121" s="79" t="str">
        <f t="shared" si="19"/>
        <v>未定
TBD</v>
      </c>
      <c r="I121" s="79" t="str">
        <f t="shared" si="13"/>
        <v>TBD</v>
      </c>
      <c r="J121" s="79" t="s">
        <v>266</v>
      </c>
    </row>
    <row r="122" spans="1:10" ht="104.1">
      <c r="A122" s="79" t="s">
        <v>531</v>
      </c>
      <c r="B122" s="79" t="s">
        <v>496</v>
      </c>
      <c r="C122" s="79" t="s">
        <v>319</v>
      </c>
      <c r="D122" s="79" t="s">
        <v>532</v>
      </c>
      <c r="E122" s="79" t="s">
        <v>264</v>
      </c>
      <c r="F122" s="79" t="s">
        <v>265</v>
      </c>
      <c r="G122" s="79" t="s">
        <v>290</v>
      </c>
      <c r="H122" s="79" t="str">
        <f t="shared" si="19"/>
        <v>未定
TBD</v>
      </c>
      <c r="I122" s="79" t="str">
        <f t="shared" si="13"/>
        <v>TBD</v>
      </c>
      <c r="J122" s="79" t="s">
        <v>266</v>
      </c>
    </row>
    <row r="123" spans="1:10" ht="104.1">
      <c r="A123" s="79" t="s">
        <v>533</v>
      </c>
      <c r="B123" s="79" t="s">
        <v>496</v>
      </c>
      <c r="C123" s="79" t="s">
        <v>319</v>
      </c>
      <c r="D123" s="79" t="s">
        <v>532</v>
      </c>
      <c r="E123" s="79" t="s">
        <v>264</v>
      </c>
      <c r="F123" s="79" t="s">
        <v>265</v>
      </c>
      <c r="G123" s="79" t="s">
        <v>290</v>
      </c>
      <c r="H123" s="79" t="str">
        <f t="shared" si="19"/>
        <v>未定
TBD</v>
      </c>
      <c r="I123" s="79" t="str">
        <f t="shared" si="13"/>
        <v>TBD</v>
      </c>
      <c r="J123" s="79" t="s">
        <v>266</v>
      </c>
    </row>
    <row r="124" spans="1:10" ht="104.1">
      <c r="A124" s="79" t="s">
        <v>534</v>
      </c>
      <c r="B124" s="79" t="s">
        <v>496</v>
      </c>
      <c r="C124" s="79" t="s">
        <v>319</v>
      </c>
      <c r="D124" s="79" t="s">
        <v>532</v>
      </c>
      <c r="E124" s="79" t="s">
        <v>264</v>
      </c>
      <c r="F124" s="79" t="s">
        <v>265</v>
      </c>
      <c r="G124" s="79" t="s">
        <v>290</v>
      </c>
      <c r="H124" s="79" t="str">
        <f t="shared" si="19"/>
        <v>未定
TBD</v>
      </c>
      <c r="I124" s="79" t="str">
        <f t="shared" si="13"/>
        <v>TBD</v>
      </c>
      <c r="J124" s="79" t="s">
        <v>266</v>
      </c>
    </row>
    <row r="125" spans="1:10" ht="104.1">
      <c r="A125" s="79" t="s">
        <v>535</v>
      </c>
      <c r="B125" s="79" t="s">
        <v>496</v>
      </c>
      <c r="C125" s="79" t="s">
        <v>319</v>
      </c>
      <c r="D125" s="79" t="s">
        <v>532</v>
      </c>
      <c r="E125" s="79" t="s">
        <v>264</v>
      </c>
      <c r="F125" s="79" t="s">
        <v>265</v>
      </c>
      <c r="G125" s="79" t="s">
        <v>290</v>
      </c>
      <c r="H125" s="79" t="str">
        <f t="shared" si="19"/>
        <v>未定
TBD</v>
      </c>
      <c r="I125" s="79" t="str">
        <f t="shared" si="13"/>
        <v>TBD</v>
      </c>
      <c r="J125" s="79" t="s">
        <v>266</v>
      </c>
    </row>
    <row r="126" spans="1:10" ht="104.1">
      <c r="A126" s="79" t="s">
        <v>536</v>
      </c>
      <c r="B126" s="79" t="s">
        <v>496</v>
      </c>
      <c r="C126" s="79" t="s">
        <v>319</v>
      </c>
      <c r="D126" s="79" t="s">
        <v>532</v>
      </c>
      <c r="E126" s="79" t="s">
        <v>264</v>
      </c>
      <c r="F126" s="79" t="s">
        <v>265</v>
      </c>
      <c r="G126" s="79" t="s">
        <v>290</v>
      </c>
      <c r="H126" s="79" t="str">
        <f t="shared" si="19"/>
        <v>未定
TBD</v>
      </c>
      <c r="I126" s="79" t="str">
        <f t="shared" si="13"/>
        <v>TBD</v>
      </c>
      <c r="J126" s="79" t="s">
        <v>266</v>
      </c>
    </row>
    <row r="127" spans="1:10" ht="104.1">
      <c r="A127" s="79" t="s">
        <v>537</v>
      </c>
      <c r="B127" s="79" t="s">
        <v>496</v>
      </c>
      <c r="C127" s="79" t="s">
        <v>319</v>
      </c>
      <c r="D127" s="79" t="s">
        <v>532</v>
      </c>
      <c r="E127" s="79" t="s">
        <v>264</v>
      </c>
      <c r="F127" s="79" t="s">
        <v>265</v>
      </c>
      <c r="G127" s="79" t="s">
        <v>290</v>
      </c>
      <c r="H127" s="79" t="str">
        <f t="shared" si="19"/>
        <v>未定
TBD</v>
      </c>
      <c r="I127" s="79" t="str">
        <f t="shared" si="13"/>
        <v>TBD</v>
      </c>
      <c r="J127" s="79" t="s">
        <v>266</v>
      </c>
    </row>
    <row r="128" spans="1:10" ht="104.1">
      <c r="A128" s="79" t="s">
        <v>538</v>
      </c>
      <c r="B128" s="79" t="s">
        <v>496</v>
      </c>
      <c r="C128" s="79" t="s">
        <v>319</v>
      </c>
      <c r="D128" s="79" t="s">
        <v>532</v>
      </c>
      <c r="E128" s="79" t="s">
        <v>264</v>
      </c>
      <c r="F128" s="79" t="s">
        <v>265</v>
      </c>
      <c r="G128" s="79" t="s">
        <v>290</v>
      </c>
      <c r="H128" s="79" t="str">
        <f t="shared" si="19"/>
        <v>未定
TBD</v>
      </c>
      <c r="I128" s="79" t="str">
        <f t="shared" si="13"/>
        <v>TBD</v>
      </c>
      <c r="J128" s="79" t="s">
        <v>266</v>
      </c>
    </row>
    <row r="129" spans="1:10" ht="104.1">
      <c r="A129" s="79" t="s">
        <v>539</v>
      </c>
      <c r="B129" s="79" t="s">
        <v>496</v>
      </c>
      <c r="C129" s="79" t="s">
        <v>319</v>
      </c>
      <c r="D129" s="79" t="s">
        <v>532</v>
      </c>
      <c r="E129" s="79" t="s">
        <v>264</v>
      </c>
      <c r="F129" s="79" t="s">
        <v>265</v>
      </c>
      <c r="G129" s="79" t="s">
        <v>290</v>
      </c>
      <c r="H129" s="79" t="str">
        <f t="shared" si="19"/>
        <v>未定
TBD</v>
      </c>
      <c r="I129" s="79" t="str">
        <f t="shared" si="13"/>
        <v>TBD</v>
      </c>
      <c r="J129" s="79" t="s">
        <v>266</v>
      </c>
    </row>
    <row r="130" spans="1:10" ht="104.1">
      <c r="A130" s="79" t="s">
        <v>540</v>
      </c>
      <c r="B130" s="79" t="s">
        <v>496</v>
      </c>
      <c r="C130" s="79" t="s">
        <v>319</v>
      </c>
      <c r="D130" s="79" t="s">
        <v>532</v>
      </c>
      <c r="E130" s="79" t="s">
        <v>264</v>
      </c>
      <c r="F130" s="79" t="s">
        <v>265</v>
      </c>
      <c r="G130" s="79" t="s">
        <v>290</v>
      </c>
      <c r="H130" s="79" t="str">
        <f t="shared" si="19"/>
        <v>未定
TBD</v>
      </c>
      <c r="I130" s="79" t="str">
        <f t="shared" si="13"/>
        <v>TBD</v>
      </c>
      <c r="J130" s="79" t="s">
        <v>266</v>
      </c>
    </row>
    <row r="131" spans="1:10" ht="104.1">
      <c r="A131" s="79" t="s">
        <v>541</v>
      </c>
      <c r="B131" s="79" t="s">
        <v>496</v>
      </c>
      <c r="C131" s="79" t="s">
        <v>319</v>
      </c>
      <c r="D131" s="79" t="s">
        <v>532</v>
      </c>
      <c r="E131" s="79" t="s">
        <v>264</v>
      </c>
      <c r="F131" s="79" t="s">
        <v>265</v>
      </c>
      <c r="G131" s="79" t="s">
        <v>290</v>
      </c>
      <c r="H131" s="79" t="str">
        <f t="shared" si="19"/>
        <v>未定
TBD</v>
      </c>
      <c r="I131" s="79" t="str">
        <f t="shared" ref="I131:I190" si="20">IF(H131="未定
TBD","TBD",IF(H131="該当する
Application period ends by the end of January 2023","Yes","No"))</f>
        <v>TBD</v>
      </c>
      <c r="J131" s="79" t="s">
        <v>266</v>
      </c>
    </row>
    <row r="132" spans="1:10" ht="104.1">
      <c r="A132" s="79" t="s">
        <v>542</v>
      </c>
      <c r="B132" s="79" t="s">
        <v>496</v>
      </c>
      <c r="C132" s="79" t="s">
        <v>319</v>
      </c>
      <c r="D132" s="79" t="s">
        <v>543</v>
      </c>
      <c r="E132" s="79" t="s">
        <v>264</v>
      </c>
      <c r="F132" s="79" t="s">
        <v>265</v>
      </c>
      <c r="G132" s="79" t="s">
        <v>290</v>
      </c>
      <c r="H132" s="79" t="str">
        <f t="shared" si="19"/>
        <v>未定
TBD</v>
      </c>
      <c r="I132" s="79" t="str">
        <f t="shared" si="20"/>
        <v>TBD</v>
      </c>
      <c r="J132" s="79" t="s">
        <v>266</v>
      </c>
    </row>
    <row r="133" spans="1:10" ht="156">
      <c r="A133" s="79" t="s">
        <v>544</v>
      </c>
      <c r="B133" s="79" t="s">
        <v>496</v>
      </c>
      <c r="C133" s="79" t="s">
        <v>319</v>
      </c>
      <c r="D133" s="79" t="s">
        <v>545</v>
      </c>
      <c r="E133" s="79" t="s">
        <v>264</v>
      </c>
      <c r="F133" s="79" t="s">
        <v>265</v>
      </c>
      <c r="G133" s="79" t="s">
        <v>290</v>
      </c>
      <c r="H133" s="79" t="str">
        <f t="shared" si="19"/>
        <v>未定
TBD</v>
      </c>
      <c r="I133" s="79" t="str">
        <f t="shared" si="20"/>
        <v>TBD</v>
      </c>
      <c r="J133" s="79" t="s">
        <v>266</v>
      </c>
    </row>
    <row r="134" spans="1:10" ht="156">
      <c r="A134" s="79" t="s">
        <v>546</v>
      </c>
      <c r="B134" s="79" t="s">
        <v>496</v>
      </c>
      <c r="C134" s="79" t="s">
        <v>319</v>
      </c>
      <c r="D134" s="79" t="s">
        <v>545</v>
      </c>
      <c r="E134" s="79" t="s">
        <v>264</v>
      </c>
      <c r="F134" s="79" t="s">
        <v>265</v>
      </c>
      <c r="G134" s="79" t="s">
        <v>290</v>
      </c>
      <c r="H134" s="79" t="str">
        <f t="shared" si="19"/>
        <v>未定
TBD</v>
      </c>
      <c r="I134" s="79" t="str">
        <f t="shared" si="20"/>
        <v>TBD</v>
      </c>
      <c r="J134" s="79" t="s">
        <v>266</v>
      </c>
    </row>
    <row r="135" spans="1:10" ht="156">
      <c r="A135" s="79" t="s">
        <v>547</v>
      </c>
      <c r="B135" s="79" t="s">
        <v>496</v>
      </c>
      <c r="C135" s="79" t="s">
        <v>319</v>
      </c>
      <c r="D135" s="79" t="s">
        <v>545</v>
      </c>
      <c r="E135" s="79" t="s">
        <v>264</v>
      </c>
      <c r="F135" s="79" t="s">
        <v>265</v>
      </c>
      <c r="G135" s="79" t="s">
        <v>290</v>
      </c>
      <c r="H135" s="79" t="str">
        <f t="shared" si="19"/>
        <v>未定
TBD</v>
      </c>
      <c r="I135" s="79" t="str">
        <f t="shared" si="20"/>
        <v>TBD</v>
      </c>
      <c r="J135" s="79" t="s">
        <v>266</v>
      </c>
    </row>
    <row r="136" spans="1:10" ht="156">
      <c r="A136" s="79" t="s">
        <v>548</v>
      </c>
      <c r="B136" s="79" t="s">
        <v>496</v>
      </c>
      <c r="C136" s="79" t="s">
        <v>319</v>
      </c>
      <c r="D136" s="79" t="s">
        <v>545</v>
      </c>
      <c r="E136" s="79" t="s">
        <v>264</v>
      </c>
      <c r="F136" s="79" t="s">
        <v>265</v>
      </c>
      <c r="G136" s="79" t="s">
        <v>290</v>
      </c>
      <c r="H136" s="79" t="str">
        <f t="shared" si="19"/>
        <v>未定
TBD</v>
      </c>
      <c r="I136" s="79" t="str">
        <f t="shared" si="20"/>
        <v>TBD</v>
      </c>
      <c r="J136" s="79" t="s">
        <v>266</v>
      </c>
    </row>
    <row r="137" spans="1:10" ht="156">
      <c r="A137" s="79" t="s">
        <v>549</v>
      </c>
      <c r="B137" s="79" t="s">
        <v>496</v>
      </c>
      <c r="C137" s="79" t="s">
        <v>319</v>
      </c>
      <c r="D137" s="79" t="s">
        <v>545</v>
      </c>
      <c r="E137" s="79" t="s">
        <v>264</v>
      </c>
      <c r="F137" s="79" t="s">
        <v>265</v>
      </c>
      <c r="G137" s="79" t="s">
        <v>290</v>
      </c>
      <c r="H137" s="79" t="str">
        <f t="shared" si="19"/>
        <v>未定
TBD</v>
      </c>
      <c r="I137" s="79" t="str">
        <f t="shared" si="20"/>
        <v>TBD</v>
      </c>
      <c r="J137" s="79" t="s">
        <v>266</v>
      </c>
    </row>
    <row r="138" spans="1:10" ht="156">
      <c r="A138" s="79" t="s">
        <v>550</v>
      </c>
      <c r="B138" s="79" t="s">
        <v>496</v>
      </c>
      <c r="C138" s="79" t="s">
        <v>319</v>
      </c>
      <c r="D138" s="79" t="s">
        <v>545</v>
      </c>
      <c r="E138" s="79" t="s">
        <v>264</v>
      </c>
      <c r="F138" s="79" t="s">
        <v>265</v>
      </c>
      <c r="G138" s="79" t="s">
        <v>290</v>
      </c>
      <c r="H138" s="79" t="str">
        <f t="shared" si="19"/>
        <v>未定
TBD</v>
      </c>
      <c r="I138" s="79" t="str">
        <f t="shared" si="20"/>
        <v>TBD</v>
      </c>
      <c r="J138" s="79" t="s">
        <v>266</v>
      </c>
    </row>
    <row r="139" spans="1:10" ht="156">
      <c r="A139" s="79" t="s">
        <v>551</v>
      </c>
      <c r="B139" s="79" t="s">
        <v>496</v>
      </c>
      <c r="C139" s="79" t="s">
        <v>319</v>
      </c>
      <c r="D139" s="79" t="s">
        <v>545</v>
      </c>
      <c r="E139" s="79" t="s">
        <v>264</v>
      </c>
      <c r="F139" s="79" t="s">
        <v>265</v>
      </c>
      <c r="G139" s="79" t="s">
        <v>290</v>
      </c>
      <c r="H139" s="79" t="str">
        <f t="shared" si="19"/>
        <v>未定
TBD</v>
      </c>
      <c r="I139" s="79" t="str">
        <f t="shared" si="20"/>
        <v>TBD</v>
      </c>
      <c r="J139" s="79" t="s">
        <v>266</v>
      </c>
    </row>
    <row r="140" spans="1:10" ht="156">
      <c r="A140" s="79" t="s">
        <v>552</v>
      </c>
      <c r="B140" s="79" t="s">
        <v>496</v>
      </c>
      <c r="C140" s="79" t="s">
        <v>319</v>
      </c>
      <c r="D140" s="79" t="s">
        <v>545</v>
      </c>
      <c r="E140" s="79" t="s">
        <v>264</v>
      </c>
      <c r="F140" s="79" t="s">
        <v>265</v>
      </c>
      <c r="G140" s="79" t="s">
        <v>290</v>
      </c>
      <c r="H140" s="79" t="str">
        <f t="shared" si="19"/>
        <v>未定
TBD</v>
      </c>
      <c r="I140" s="79" t="str">
        <f t="shared" si="20"/>
        <v>TBD</v>
      </c>
      <c r="J140" s="79" t="s">
        <v>266</v>
      </c>
    </row>
    <row r="141" spans="1:10" ht="156">
      <c r="A141" s="79" t="s">
        <v>553</v>
      </c>
      <c r="B141" s="79" t="s">
        <v>496</v>
      </c>
      <c r="C141" s="79" t="s">
        <v>319</v>
      </c>
      <c r="D141" s="79" t="s">
        <v>545</v>
      </c>
      <c r="E141" s="79" t="s">
        <v>264</v>
      </c>
      <c r="F141" s="79" t="s">
        <v>265</v>
      </c>
      <c r="G141" s="79" t="s">
        <v>290</v>
      </c>
      <c r="H141" s="79" t="str">
        <f t="shared" si="19"/>
        <v>未定
TBD</v>
      </c>
      <c r="I141" s="79" t="str">
        <f t="shared" si="20"/>
        <v>TBD</v>
      </c>
      <c r="J141" s="79" t="s">
        <v>266</v>
      </c>
    </row>
    <row r="142" spans="1:10" ht="156">
      <c r="A142" s="79" t="s">
        <v>554</v>
      </c>
      <c r="B142" s="79" t="s">
        <v>496</v>
      </c>
      <c r="C142" s="79" t="s">
        <v>319</v>
      </c>
      <c r="D142" s="79" t="s">
        <v>545</v>
      </c>
      <c r="E142" s="79" t="s">
        <v>264</v>
      </c>
      <c r="F142" s="79" t="s">
        <v>265</v>
      </c>
      <c r="G142" s="79" t="s">
        <v>290</v>
      </c>
      <c r="H142" s="79" t="str">
        <f t="shared" si="19"/>
        <v>未定
TBD</v>
      </c>
      <c r="I142" s="79" t="str">
        <f t="shared" si="20"/>
        <v>TBD</v>
      </c>
      <c r="J142" s="79" t="s">
        <v>266</v>
      </c>
    </row>
    <row r="143" spans="1:10" ht="117">
      <c r="A143" s="79" t="s">
        <v>555</v>
      </c>
      <c r="B143" s="79" t="s">
        <v>496</v>
      </c>
      <c r="C143" s="79" t="s">
        <v>319</v>
      </c>
      <c r="D143" s="79" t="s">
        <v>556</v>
      </c>
      <c r="E143" s="79" t="s">
        <v>264</v>
      </c>
      <c r="F143" s="79" t="s">
        <v>265</v>
      </c>
      <c r="G143" s="79" t="s">
        <v>290</v>
      </c>
      <c r="H143" s="79" t="str">
        <f t="shared" si="19"/>
        <v>未定
TBD</v>
      </c>
      <c r="I143" s="79" t="str">
        <f t="shared" si="20"/>
        <v>TBD</v>
      </c>
      <c r="J143" s="79" t="s">
        <v>266</v>
      </c>
    </row>
    <row r="144" spans="1:10" ht="104.1">
      <c r="A144" s="79" t="s">
        <v>557</v>
      </c>
      <c r="B144" s="79" t="s">
        <v>496</v>
      </c>
      <c r="C144" s="79" t="s">
        <v>319</v>
      </c>
      <c r="D144" s="79" t="s">
        <v>558</v>
      </c>
      <c r="E144" s="79" t="s">
        <v>264</v>
      </c>
      <c r="F144" s="79" t="s">
        <v>265</v>
      </c>
      <c r="G144" s="79" t="s">
        <v>290</v>
      </c>
      <c r="H144" s="79" t="str">
        <f t="shared" si="19"/>
        <v>未定
TBD</v>
      </c>
      <c r="I144" s="79" t="str">
        <f t="shared" si="20"/>
        <v>TBD</v>
      </c>
      <c r="J144" s="79" t="s">
        <v>266</v>
      </c>
    </row>
    <row r="145" spans="1:10" ht="143.1">
      <c r="A145" s="79" t="s">
        <v>559</v>
      </c>
      <c r="B145" s="79" t="s">
        <v>496</v>
      </c>
      <c r="C145" s="79" t="s">
        <v>319</v>
      </c>
      <c r="D145" s="79" t="s">
        <v>560</v>
      </c>
      <c r="E145" s="79" t="s">
        <v>264</v>
      </c>
      <c r="F145" s="79" t="s">
        <v>265</v>
      </c>
      <c r="G145" s="79" t="s">
        <v>290</v>
      </c>
      <c r="H145" s="79" t="str">
        <f t="shared" si="19"/>
        <v>未定
TBD</v>
      </c>
      <c r="I145" s="79" t="str">
        <f t="shared" si="20"/>
        <v>TBD</v>
      </c>
      <c r="J145" s="79" t="s">
        <v>266</v>
      </c>
    </row>
    <row r="146" spans="1:10" ht="143.1">
      <c r="A146" s="79" t="s">
        <v>561</v>
      </c>
      <c r="B146" s="79" t="s">
        <v>496</v>
      </c>
      <c r="C146" s="79" t="s">
        <v>319</v>
      </c>
      <c r="D146" s="79" t="s">
        <v>560</v>
      </c>
      <c r="E146" s="79" t="s">
        <v>264</v>
      </c>
      <c r="F146" s="79" t="s">
        <v>265</v>
      </c>
      <c r="G146" s="79" t="s">
        <v>290</v>
      </c>
      <c r="H146" s="79" t="str">
        <f t="shared" si="19"/>
        <v>未定
TBD</v>
      </c>
      <c r="I146" s="79" t="str">
        <f t="shared" si="20"/>
        <v>TBD</v>
      </c>
      <c r="J146" s="79" t="s">
        <v>266</v>
      </c>
    </row>
    <row r="147" spans="1:10" ht="143.1">
      <c r="A147" s="79" t="s">
        <v>562</v>
      </c>
      <c r="B147" s="79" t="s">
        <v>496</v>
      </c>
      <c r="C147" s="79" t="s">
        <v>319</v>
      </c>
      <c r="D147" s="79" t="s">
        <v>560</v>
      </c>
      <c r="E147" s="79" t="s">
        <v>264</v>
      </c>
      <c r="F147" s="79" t="s">
        <v>265</v>
      </c>
      <c r="G147" s="79" t="s">
        <v>290</v>
      </c>
      <c r="H147" s="79" t="str">
        <f t="shared" si="19"/>
        <v>未定
TBD</v>
      </c>
      <c r="I147" s="79" t="str">
        <f t="shared" si="20"/>
        <v>TBD</v>
      </c>
      <c r="J147" s="79" t="s">
        <v>266</v>
      </c>
    </row>
    <row r="148" spans="1:10" ht="143.1">
      <c r="A148" s="79" t="s">
        <v>563</v>
      </c>
      <c r="B148" s="79" t="s">
        <v>496</v>
      </c>
      <c r="C148" s="79" t="s">
        <v>319</v>
      </c>
      <c r="D148" s="79" t="s">
        <v>560</v>
      </c>
      <c r="E148" s="79" t="s">
        <v>264</v>
      </c>
      <c r="F148" s="79" t="s">
        <v>265</v>
      </c>
      <c r="G148" s="79" t="s">
        <v>290</v>
      </c>
      <c r="H148" s="79" t="str">
        <f t="shared" si="19"/>
        <v>未定
TBD</v>
      </c>
      <c r="I148" s="79" t="str">
        <f t="shared" si="20"/>
        <v>TBD</v>
      </c>
      <c r="J148" s="79" t="s">
        <v>266</v>
      </c>
    </row>
    <row r="149" spans="1:10" ht="143.1">
      <c r="A149" s="79" t="s">
        <v>564</v>
      </c>
      <c r="B149" s="79" t="s">
        <v>496</v>
      </c>
      <c r="C149" s="79" t="s">
        <v>319</v>
      </c>
      <c r="D149" s="79" t="s">
        <v>560</v>
      </c>
      <c r="E149" s="79" t="s">
        <v>264</v>
      </c>
      <c r="F149" s="79" t="s">
        <v>265</v>
      </c>
      <c r="G149" s="79" t="s">
        <v>290</v>
      </c>
      <c r="H149" s="79" t="str">
        <f t="shared" si="19"/>
        <v>未定
TBD</v>
      </c>
      <c r="I149" s="79" t="str">
        <f t="shared" si="20"/>
        <v>TBD</v>
      </c>
      <c r="J149" s="79" t="s">
        <v>266</v>
      </c>
    </row>
    <row r="150" spans="1:10" ht="117">
      <c r="A150" s="79" t="s">
        <v>565</v>
      </c>
      <c r="B150" s="79" t="s">
        <v>496</v>
      </c>
      <c r="C150" s="79" t="s">
        <v>566</v>
      </c>
      <c r="D150" s="79" t="s">
        <v>567</v>
      </c>
      <c r="E150" s="79" t="s">
        <v>257</v>
      </c>
      <c r="F150" s="79" t="s">
        <v>265</v>
      </c>
      <c r="G150" s="79"/>
      <c r="H150" s="79" t="str">
        <f t="shared" ref="H150:H154" si="21">IF(F150="該当する
Application period ends by the end of January 2023","該当する
Application period ends by the end of January 2023",IF(F150="未定
TBD","未定
TBD",IF(F150="該当しない
N/A","該当しない
N/A","")))</f>
        <v>該当しない
N/A</v>
      </c>
      <c r="I150" s="79" t="str">
        <f t="shared" si="20"/>
        <v>No</v>
      </c>
      <c r="J150" s="79" t="s">
        <v>266</v>
      </c>
    </row>
    <row r="151" spans="1:10" ht="168.95">
      <c r="A151" s="79" t="s">
        <v>568</v>
      </c>
      <c r="B151" s="79" t="s">
        <v>569</v>
      </c>
      <c r="C151" s="79" t="s">
        <v>570</v>
      </c>
      <c r="D151" s="79"/>
      <c r="E151" s="79" t="s">
        <v>257</v>
      </c>
      <c r="F151" s="79" t="s">
        <v>265</v>
      </c>
      <c r="G151" s="79"/>
      <c r="H151" s="79" t="str">
        <f t="shared" si="21"/>
        <v>該当しない
N/A</v>
      </c>
      <c r="I151" s="79" t="str">
        <f t="shared" si="20"/>
        <v>No</v>
      </c>
      <c r="J151" s="79" t="s">
        <v>266</v>
      </c>
    </row>
    <row r="152" spans="1:10" ht="117">
      <c r="A152" s="79" t="s">
        <v>571</v>
      </c>
      <c r="B152" s="79" t="s">
        <v>572</v>
      </c>
      <c r="C152" s="79" t="s">
        <v>573</v>
      </c>
      <c r="D152" s="79"/>
      <c r="E152" s="79" t="s">
        <v>257</v>
      </c>
      <c r="F152" s="79" t="s">
        <v>265</v>
      </c>
      <c r="G152" s="79"/>
      <c r="H152" s="79" t="str">
        <f t="shared" si="21"/>
        <v>該当しない
N/A</v>
      </c>
      <c r="I152" s="79" t="str">
        <f t="shared" si="20"/>
        <v>No</v>
      </c>
      <c r="J152" s="79" t="s">
        <v>253</v>
      </c>
    </row>
    <row r="153" spans="1:10" ht="168.95">
      <c r="A153" s="79" t="s">
        <v>574</v>
      </c>
      <c r="B153" s="79" t="s">
        <v>575</v>
      </c>
      <c r="C153" s="79" t="s">
        <v>576</v>
      </c>
      <c r="D153" s="79" t="s">
        <v>577</v>
      </c>
      <c r="E153" s="79" t="s">
        <v>257</v>
      </c>
      <c r="F153" s="79" t="s">
        <v>322</v>
      </c>
      <c r="G153" s="79"/>
      <c r="H153" s="79" t="str">
        <f t="shared" si="21"/>
        <v>該当する
Application period ends by the end of January 2023</v>
      </c>
      <c r="I153" s="79" t="str">
        <f t="shared" si="20"/>
        <v>Yes</v>
      </c>
      <c r="J153" s="79" t="s">
        <v>266</v>
      </c>
    </row>
    <row r="154" spans="1:10" ht="168.95">
      <c r="A154" s="79" t="s">
        <v>578</v>
      </c>
      <c r="B154" s="79" t="s">
        <v>575</v>
      </c>
      <c r="C154" s="79" t="s">
        <v>576</v>
      </c>
      <c r="D154" s="79" t="s">
        <v>579</v>
      </c>
      <c r="E154" s="79" t="s">
        <v>257</v>
      </c>
      <c r="F154" s="79" t="s">
        <v>322</v>
      </c>
      <c r="G154" s="79"/>
      <c r="H154" s="79" t="str">
        <f t="shared" si="21"/>
        <v>該当する
Application period ends by the end of January 2023</v>
      </c>
      <c r="I154" s="79" t="str">
        <f t="shared" si="20"/>
        <v>Yes</v>
      </c>
      <c r="J154" s="79" t="s">
        <v>266</v>
      </c>
    </row>
    <row r="155" spans="1:10" ht="78">
      <c r="A155" s="79" t="s">
        <v>580</v>
      </c>
      <c r="B155" s="79" t="s">
        <v>581</v>
      </c>
      <c r="C155" s="79" t="s">
        <v>582</v>
      </c>
      <c r="D155" s="79" t="s">
        <v>583</v>
      </c>
      <c r="E155" s="79" t="s">
        <v>296</v>
      </c>
      <c r="F155" s="79" t="s">
        <v>290</v>
      </c>
      <c r="G155" s="79" t="s">
        <v>290</v>
      </c>
      <c r="H155" s="79" t="str">
        <f>IF(F155="未定
TBD","未定
TBD",IF(G155="未定
TBD","未定
TBD",IF(F155="該当しない
N/A","該当しない
N/A", IF(G155="該当しない
N/A","該当しない
N/A", ""))))</f>
        <v>未定
TBD</v>
      </c>
      <c r="I155" s="79" t="str">
        <f t="shared" si="20"/>
        <v>TBD</v>
      </c>
      <c r="J155" s="79" t="s">
        <v>253</v>
      </c>
    </row>
    <row r="156" spans="1:10" ht="129.94999999999999">
      <c r="A156" s="79" t="s">
        <v>584</v>
      </c>
      <c r="B156" s="79" t="s">
        <v>585</v>
      </c>
      <c r="C156" s="79" t="s">
        <v>586</v>
      </c>
      <c r="D156" s="79" t="s">
        <v>587</v>
      </c>
      <c r="E156" s="79" t="s">
        <v>257</v>
      </c>
      <c r="F156" s="79" t="s">
        <v>265</v>
      </c>
      <c r="G156" s="79"/>
      <c r="H156" s="79" t="str">
        <f t="shared" ref="H156:H159" si="22">IF(F156="該当する
Application period ends by the end of January 2023","該当する
Application period ends by the end of January 2023",IF(F156="未定
TBD","未定
TBD",IF(F156="該当しない
N/A","該当しない
N/A","")))</f>
        <v>該当しない
N/A</v>
      </c>
      <c r="I156" s="79" t="str">
        <f t="shared" si="20"/>
        <v>No</v>
      </c>
      <c r="J156" s="79" t="s">
        <v>253</v>
      </c>
    </row>
    <row r="157" spans="1:10" ht="129.94999999999999">
      <c r="A157" s="79" t="s">
        <v>588</v>
      </c>
      <c r="B157" s="79" t="s">
        <v>585</v>
      </c>
      <c r="C157" s="79" t="s">
        <v>589</v>
      </c>
      <c r="D157" s="79" t="s">
        <v>590</v>
      </c>
      <c r="E157" s="79" t="s">
        <v>257</v>
      </c>
      <c r="F157" s="79" t="s">
        <v>265</v>
      </c>
      <c r="G157" s="79"/>
      <c r="H157" s="79" t="str">
        <f t="shared" si="22"/>
        <v>該当しない
N/A</v>
      </c>
      <c r="I157" s="79" t="str">
        <f t="shared" si="20"/>
        <v>No</v>
      </c>
      <c r="J157" s="79" t="s">
        <v>253</v>
      </c>
    </row>
    <row r="158" spans="1:10" ht="129.94999999999999">
      <c r="A158" s="79" t="s">
        <v>591</v>
      </c>
      <c r="B158" s="79" t="s">
        <v>585</v>
      </c>
      <c r="C158" s="79" t="s">
        <v>589</v>
      </c>
      <c r="D158" s="79" t="s">
        <v>592</v>
      </c>
      <c r="E158" s="79" t="s">
        <v>257</v>
      </c>
      <c r="F158" s="79" t="s">
        <v>265</v>
      </c>
      <c r="G158" s="79"/>
      <c r="H158" s="79" t="str">
        <f t="shared" si="22"/>
        <v>該当しない
N/A</v>
      </c>
      <c r="I158" s="79" t="str">
        <f t="shared" si="20"/>
        <v>No</v>
      </c>
      <c r="J158" s="79" t="s">
        <v>253</v>
      </c>
    </row>
    <row r="159" spans="1:10" ht="129.94999999999999">
      <c r="A159" s="79" t="s">
        <v>593</v>
      </c>
      <c r="B159" s="79" t="s">
        <v>585</v>
      </c>
      <c r="C159" s="79" t="s">
        <v>589</v>
      </c>
      <c r="D159" s="79" t="s">
        <v>594</v>
      </c>
      <c r="E159" s="79" t="s">
        <v>257</v>
      </c>
      <c r="F159" s="79" t="s">
        <v>265</v>
      </c>
      <c r="G159" s="79"/>
      <c r="H159" s="79" t="str">
        <f t="shared" si="22"/>
        <v>該当しない
N/A</v>
      </c>
      <c r="I159" s="79" t="str">
        <f t="shared" si="20"/>
        <v>No</v>
      </c>
      <c r="J159" s="79" t="s">
        <v>253</v>
      </c>
    </row>
    <row r="160" spans="1:10" ht="78">
      <c r="A160" s="79" t="s">
        <v>595</v>
      </c>
      <c r="B160" s="79" t="s">
        <v>596</v>
      </c>
      <c r="C160" s="79" t="s">
        <v>597</v>
      </c>
      <c r="D160" s="79" t="s">
        <v>598</v>
      </c>
      <c r="E160" s="79" t="s">
        <v>296</v>
      </c>
      <c r="F160" s="79" t="s">
        <v>265</v>
      </c>
      <c r="G160" s="79" t="s">
        <v>297</v>
      </c>
      <c r="H160" s="79" t="str">
        <f>IF(F160="未定
TBD","未定
TBD",IF(G160="未定
TBD","未定
TBD",IF(F160="該当しない
N/A","該当しない
N/A", IF(G160="該当しない
N/A","該当しない
N/A", ""))))</f>
        <v>該当しない
N/A</v>
      </c>
      <c r="I160" s="79" t="str">
        <f t="shared" si="20"/>
        <v>No</v>
      </c>
      <c r="J160" s="79" t="s">
        <v>253</v>
      </c>
    </row>
    <row r="161" spans="1:10" ht="90.95">
      <c r="A161" s="79" t="s">
        <v>599</v>
      </c>
      <c r="B161" s="79" t="s">
        <v>600</v>
      </c>
      <c r="C161" s="79" t="s">
        <v>457</v>
      </c>
      <c r="D161" s="79" t="s">
        <v>601</v>
      </c>
      <c r="E161" s="79" t="s">
        <v>257</v>
      </c>
      <c r="F161" s="79" t="s">
        <v>265</v>
      </c>
      <c r="G161" s="79" t="s">
        <v>265</v>
      </c>
      <c r="H161" s="79" t="str">
        <f t="shared" ref="H161:H166" si="23">IF(F161="該当する
Application period ends by the end of January 2023","該当する
Application period ends by the end of January 2023",IF(F161="未定
TBD","未定
TBD",IF(F161="該当しない
N/A","該当しない
N/A","")))</f>
        <v>該当しない
N/A</v>
      </c>
      <c r="I161" s="79" t="str">
        <f t="shared" si="20"/>
        <v>No</v>
      </c>
      <c r="J161" s="79" t="s">
        <v>266</v>
      </c>
    </row>
    <row r="162" spans="1:10" ht="90.95">
      <c r="A162" s="79" t="s">
        <v>602</v>
      </c>
      <c r="B162" s="79" t="s">
        <v>600</v>
      </c>
      <c r="C162" s="79" t="s">
        <v>603</v>
      </c>
      <c r="D162" s="79" t="s">
        <v>604</v>
      </c>
      <c r="E162" s="79" t="s">
        <v>257</v>
      </c>
      <c r="F162" s="79" t="s">
        <v>370</v>
      </c>
      <c r="G162" s="79" t="s">
        <v>370</v>
      </c>
      <c r="H162" s="79" t="str">
        <f t="shared" si="23"/>
        <v>該当しない
N/A</v>
      </c>
      <c r="I162" s="79" t="str">
        <f t="shared" si="20"/>
        <v>No</v>
      </c>
      <c r="J162" s="79" t="s">
        <v>246</v>
      </c>
    </row>
    <row r="163" spans="1:10" ht="90.95">
      <c r="A163" s="79" t="s">
        <v>605</v>
      </c>
      <c r="B163" s="79" t="s">
        <v>600</v>
      </c>
      <c r="C163" s="79" t="s">
        <v>603</v>
      </c>
      <c r="D163" s="79" t="s">
        <v>606</v>
      </c>
      <c r="E163" s="79" t="s">
        <v>257</v>
      </c>
      <c r="F163" s="79" t="s">
        <v>370</v>
      </c>
      <c r="G163" s="79" t="s">
        <v>370</v>
      </c>
      <c r="H163" s="79" t="str">
        <f t="shared" si="23"/>
        <v>該当しない
N/A</v>
      </c>
      <c r="I163" s="79" t="str">
        <f t="shared" si="20"/>
        <v>No</v>
      </c>
      <c r="J163" s="79" t="s">
        <v>246</v>
      </c>
    </row>
    <row r="164" spans="1:10" ht="90.95">
      <c r="A164" s="79" t="s">
        <v>607</v>
      </c>
      <c r="B164" s="79" t="s">
        <v>600</v>
      </c>
      <c r="C164" s="79" t="s">
        <v>608</v>
      </c>
      <c r="D164" s="79" t="s">
        <v>609</v>
      </c>
      <c r="E164" s="79" t="s">
        <v>257</v>
      </c>
      <c r="F164" s="79" t="s">
        <v>370</v>
      </c>
      <c r="G164" s="79" t="s">
        <v>370</v>
      </c>
      <c r="H164" s="79" t="str">
        <f t="shared" si="23"/>
        <v>該当しない
N/A</v>
      </c>
      <c r="I164" s="79" t="str">
        <f t="shared" si="20"/>
        <v>No</v>
      </c>
      <c r="J164" s="79" t="s">
        <v>253</v>
      </c>
    </row>
    <row r="165" spans="1:10" ht="129.94999999999999">
      <c r="A165" s="79" t="s">
        <v>610</v>
      </c>
      <c r="B165" s="79" t="s">
        <v>600</v>
      </c>
      <c r="C165" s="79" t="s">
        <v>611</v>
      </c>
      <c r="D165" s="79" t="s">
        <v>612</v>
      </c>
      <c r="E165" s="79" t="s">
        <v>257</v>
      </c>
      <c r="F165" s="79" t="s">
        <v>265</v>
      </c>
      <c r="G165" s="79" t="s">
        <v>370</v>
      </c>
      <c r="H165" s="79" t="str">
        <f t="shared" si="23"/>
        <v>該当しない
N/A</v>
      </c>
      <c r="I165" s="79" t="str">
        <f t="shared" si="20"/>
        <v>No</v>
      </c>
      <c r="J165" s="79" t="s">
        <v>253</v>
      </c>
    </row>
    <row r="166" spans="1:10" ht="78">
      <c r="A166" s="79" t="s">
        <v>613</v>
      </c>
      <c r="B166" s="79" t="s">
        <v>600</v>
      </c>
      <c r="C166" s="79" t="s">
        <v>614</v>
      </c>
      <c r="D166" s="79"/>
      <c r="E166" s="79" t="s">
        <v>257</v>
      </c>
      <c r="F166" s="79" t="s">
        <v>615</v>
      </c>
      <c r="G166" s="79" t="s">
        <v>370</v>
      </c>
      <c r="H166" s="79" t="str">
        <f t="shared" si="23"/>
        <v>該当しない
N/A</v>
      </c>
      <c r="I166" s="79" t="str">
        <f t="shared" si="20"/>
        <v>No</v>
      </c>
      <c r="J166" s="79" t="s">
        <v>253</v>
      </c>
    </row>
    <row r="167" spans="1:10" ht="129.94999999999999">
      <c r="A167" s="79" t="s">
        <v>616</v>
      </c>
      <c r="B167" s="79" t="s">
        <v>617</v>
      </c>
      <c r="C167" s="79" t="s">
        <v>618</v>
      </c>
      <c r="D167" s="79" t="s">
        <v>619</v>
      </c>
      <c r="E167" s="79" t="s">
        <v>296</v>
      </c>
      <c r="F167" s="79" t="s">
        <v>265</v>
      </c>
      <c r="G167" s="79" t="s">
        <v>265</v>
      </c>
      <c r="H167" s="79" t="str">
        <f>IF(F167="未定
TBD","未定
TBD",IF(G167="未定
TBD","未定
TBD",IF(F167="該当しない
N/A","該当しない
N/A", IF(G167="該当しない
N/A","該当しない
N/A", ""))))</f>
        <v>該当しない
N/A</v>
      </c>
      <c r="I167" s="79" t="str">
        <f t="shared" si="20"/>
        <v>No</v>
      </c>
      <c r="J167" s="79" t="s">
        <v>253</v>
      </c>
    </row>
    <row r="168" spans="1:10" ht="78">
      <c r="A168" s="79" t="s">
        <v>620</v>
      </c>
      <c r="B168" s="79" t="s">
        <v>621</v>
      </c>
      <c r="C168" s="79" t="s">
        <v>622</v>
      </c>
      <c r="D168" s="79" t="s">
        <v>623</v>
      </c>
      <c r="E168" s="79" t="s">
        <v>264</v>
      </c>
      <c r="F168" s="79"/>
      <c r="G168" s="79" t="s">
        <v>265</v>
      </c>
      <c r="H168" s="79" t="str">
        <f>IF(G168="未定
TBD","未定
TBD",IF(G168="該当しない
N/A","該当しない
N/A",""))</f>
        <v>該当しない
N/A</v>
      </c>
      <c r="I168" s="79" t="str">
        <f t="shared" si="20"/>
        <v>No</v>
      </c>
      <c r="J168" s="79" t="s">
        <v>253</v>
      </c>
    </row>
    <row r="169" spans="1:10" ht="156">
      <c r="A169" s="79" t="s">
        <v>624</v>
      </c>
      <c r="B169" s="79" t="s">
        <v>625</v>
      </c>
      <c r="C169" s="79" t="s">
        <v>626</v>
      </c>
      <c r="D169" s="79" t="s">
        <v>627</v>
      </c>
      <c r="E169" s="79" t="s">
        <v>628</v>
      </c>
      <c r="F169" s="79" t="s">
        <v>629</v>
      </c>
      <c r="G169" s="79" t="s">
        <v>629</v>
      </c>
      <c r="H169" s="79" t="str">
        <f t="shared" ref="H169:H172" si="24">IF(F169="未定
TBD","未定
TBD",IF(G169="未定
TBD","未定
TBD",IF(F169="該当しない
N/A","該当しない
N/A", IF(G169="該当しない
N/A","該当しない
N/A", ""))))</f>
        <v>該当しない
N/A</v>
      </c>
      <c r="I169" s="79" t="str">
        <f t="shared" si="20"/>
        <v>No</v>
      </c>
      <c r="J169" s="79" t="s">
        <v>253</v>
      </c>
    </row>
    <row r="170" spans="1:10" ht="168.95">
      <c r="A170" s="79" t="s">
        <v>630</v>
      </c>
      <c r="B170" s="79" t="s">
        <v>631</v>
      </c>
      <c r="C170" s="79" t="s">
        <v>285</v>
      </c>
      <c r="D170" s="79" t="s">
        <v>632</v>
      </c>
      <c r="E170" s="79" t="s">
        <v>296</v>
      </c>
      <c r="F170" s="79" t="s">
        <v>265</v>
      </c>
      <c r="G170" s="79" t="s">
        <v>265</v>
      </c>
      <c r="H170" s="79" t="str">
        <f t="shared" si="24"/>
        <v>該当しない
N/A</v>
      </c>
      <c r="I170" s="79" t="str">
        <f t="shared" si="20"/>
        <v>No</v>
      </c>
      <c r="J170" s="79" t="s">
        <v>253</v>
      </c>
    </row>
    <row r="171" spans="1:10" ht="195">
      <c r="A171" s="79" t="s">
        <v>633</v>
      </c>
      <c r="B171" s="79" t="s">
        <v>631</v>
      </c>
      <c r="C171" s="79" t="s">
        <v>285</v>
      </c>
      <c r="D171" s="79" t="s">
        <v>634</v>
      </c>
      <c r="E171" s="79" t="s">
        <v>296</v>
      </c>
      <c r="F171" s="79" t="s">
        <v>265</v>
      </c>
      <c r="G171" s="79" t="s">
        <v>265</v>
      </c>
      <c r="H171" s="79" t="str">
        <f t="shared" si="24"/>
        <v>該当しない
N/A</v>
      </c>
      <c r="I171" s="79" t="str">
        <f t="shared" si="20"/>
        <v>No</v>
      </c>
      <c r="J171" s="79" t="s">
        <v>253</v>
      </c>
    </row>
    <row r="172" spans="1:10" ht="156">
      <c r="A172" s="79" t="s">
        <v>635</v>
      </c>
      <c r="B172" s="79" t="s">
        <v>631</v>
      </c>
      <c r="C172" s="79" t="s">
        <v>285</v>
      </c>
      <c r="D172" s="79" t="s">
        <v>636</v>
      </c>
      <c r="E172" s="79" t="s">
        <v>296</v>
      </c>
      <c r="F172" s="79" t="s">
        <v>265</v>
      </c>
      <c r="G172" s="79" t="s">
        <v>265</v>
      </c>
      <c r="H172" s="79" t="str">
        <f t="shared" si="24"/>
        <v>該当しない
N/A</v>
      </c>
      <c r="I172" s="79" t="str">
        <f t="shared" si="20"/>
        <v>No</v>
      </c>
      <c r="J172" s="79" t="s">
        <v>253</v>
      </c>
    </row>
    <row r="173" spans="1:10" ht="78">
      <c r="A173" s="79" t="s">
        <v>637</v>
      </c>
      <c r="B173" s="79" t="s">
        <v>638</v>
      </c>
      <c r="C173" s="79" t="s">
        <v>342</v>
      </c>
      <c r="D173" s="79"/>
      <c r="E173" s="79" t="s">
        <v>264</v>
      </c>
      <c r="F173" s="79"/>
      <c r="G173" s="79" t="s">
        <v>265</v>
      </c>
      <c r="H173" s="79" t="str">
        <f>IF(G173="未定
TBD","未定
TBD",IF(G173="該当しない
N/A","該当しない
N/A",""))</f>
        <v>該当しない
N/A</v>
      </c>
      <c r="I173" s="79" t="str">
        <f t="shared" si="20"/>
        <v>No</v>
      </c>
      <c r="J173" s="79" t="s">
        <v>253</v>
      </c>
    </row>
    <row r="174" spans="1:10" ht="90.95">
      <c r="A174" s="79" t="s">
        <v>639</v>
      </c>
      <c r="B174" s="79" t="s">
        <v>640</v>
      </c>
      <c r="C174" s="79" t="s">
        <v>641</v>
      </c>
      <c r="D174" s="79" t="s">
        <v>642</v>
      </c>
      <c r="E174" s="79" t="s">
        <v>296</v>
      </c>
      <c r="F174" s="79" t="s">
        <v>265</v>
      </c>
      <c r="G174" s="79" t="s">
        <v>265</v>
      </c>
      <c r="H174" s="79" t="str">
        <f t="shared" ref="H174:H178" si="25">IF(F174="未定
TBD","未定
TBD",IF(G174="未定
TBD","未定
TBD",IF(F174="該当しない
N/A","該当しない
N/A", IF(G174="該当しない
N/A","該当しない
N/A", ""))))</f>
        <v>該当しない
N/A</v>
      </c>
      <c r="I174" s="79" t="str">
        <f t="shared" si="20"/>
        <v>No</v>
      </c>
      <c r="J174" s="79" t="s">
        <v>253</v>
      </c>
    </row>
    <row r="175" spans="1:10" ht="168.95">
      <c r="A175" s="79" t="s">
        <v>643</v>
      </c>
      <c r="B175" s="79" t="s">
        <v>640</v>
      </c>
      <c r="C175" s="79" t="s">
        <v>644</v>
      </c>
      <c r="D175" s="79" t="s">
        <v>645</v>
      </c>
      <c r="E175" s="79" t="s">
        <v>296</v>
      </c>
      <c r="F175" s="79" t="s">
        <v>290</v>
      </c>
      <c r="G175" s="79" t="s">
        <v>290</v>
      </c>
      <c r="H175" s="79" t="str">
        <f t="shared" si="25"/>
        <v>未定
TBD</v>
      </c>
      <c r="I175" s="79" t="str">
        <f t="shared" si="20"/>
        <v>TBD</v>
      </c>
      <c r="J175" s="79" t="s">
        <v>253</v>
      </c>
    </row>
    <row r="176" spans="1:10" ht="156">
      <c r="A176" s="79" t="s">
        <v>646</v>
      </c>
      <c r="B176" s="79" t="s">
        <v>640</v>
      </c>
      <c r="C176" s="79" t="s">
        <v>647</v>
      </c>
      <c r="D176" s="79" t="s">
        <v>648</v>
      </c>
      <c r="E176" s="79" t="s">
        <v>296</v>
      </c>
      <c r="F176" s="79" t="s">
        <v>290</v>
      </c>
      <c r="G176" s="79" t="s">
        <v>290</v>
      </c>
      <c r="H176" s="79" t="str">
        <f t="shared" si="25"/>
        <v>未定
TBD</v>
      </c>
      <c r="I176" s="79" t="str">
        <f t="shared" si="20"/>
        <v>TBD</v>
      </c>
      <c r="J176" s="79" t="s">
        <v>253</v>
      </c>
    </row>
    <row r="177" spans="1:10" ht="117">
      <c r="A177" s="79" t="s">
        <v>649</v>
      </c>
      <c r="B177" s="79" t="s">
        <v>650</v>
      </c>
      <c r="C177" s="79" t="s">
        <v>313</v>
      </c>
      <c r="D177" s="79" t="s">
        <v>651</v>
      </c>
      <c r="E177" s="79" t="s">
        <v>296</v>
      </c>
      <c r="F177" s="79" t="s">
        <v>290</v>
      </c>
      <c r="G177" s="79" t="s">
        <v>290</v>
      </c>
      <c r="H177" s="79" t="str">
        <f t="shared" si="25"/>
        <v>未定
TBD</v>
      </c>
      <c r="I177" s="79" t="str">
        <f t="shared" si="20"/>
        <v>TBD</v>
      </c>
      <c r="J177" s="79" t="s">
        <v>253</v>
      </c>
    </row>
    <row r="178" spans="1:10" ht="117">
      <c r="A178" s="79" t="s">
        <v>652</v>
      </c>
      <c r="B178" s="79" t="s">
        <v>650</v>
      </c>
      <c r="C178" s="79" t="s">
        <v>313</v>
      </c>
      <c r="D178" s="79" t="s">
        <v>653</v>
      </c>
      <c r="E178" s="79" t="s">
        <v>296</v>
      </c>
      <c r="F178" s="79" t="s">
        <v>290</v>
      </c>
      <c r="G178" s="79" t="s">
        <v>290</v>
      </c>
      <c r="H178" s="79" t="str">
        <f t="shared" si="25"/>
        <v>未定
TBD</v>
      </c>
      <c r="I178" s="79" t="str">
        <f t="shared" si="20"/>
        <v>TBD</v>
      </c>
      <c r="J178" s="79" t="s">
        <v>253</v>
      </c>
    </row>
    <row r="179" spans="1:10" ht="117">
      <c r="A179" s="79" t="s">
        <v>654</v>
      </c>
      <c r="B179" s="79" t="s">
        <v>650</v>
      </c>
      <c r="C179" s="79" t="s">
        <v>313</v>
      </c>
      <c r="D179" s="79" t="s">
        <v>655</v>
      </c>
      <c r="E179" s="79" t="s">
        <v>257</v>
      </c>
      <c r="F179" s="79" t="s">
        <v>265</v>
      </c>
      <c r="G179" s="79"/>
      <c r="H179" s="79" t="str">
        <f>IF(F179="該当する
Application period ends by the end of January 2023","該当する
Application period ends by the end of January 2023",IF(F179="未定
TBD","未定
TBD",IF(F179="該当しない
N/A","該当しない
N/A","")))</f>
        <v>該当しない
N/A</v>
      </c>
      <c r="I179" s="79" t="str">
        <f t="shared" si="20"/>
        <v>No</v>
      </c>
      <c r="J179" s="79" t="s">
        <v>253</v>
      </c>
    </row>
    <row r="180" spans="1:10" ht="104.1">
      <c r="A180" s="79" t="s">
        <v>656</v>
      </c>
      <c r="B180" s="79" t="s">
        <v>657</v>
      </c>
      <c r="C180" s="79" t="s">
        <v>658</v>
      </c>
      <c r="D180" s="79" t="s">
        <v>659</v>
      </c>
      <c r="E180" s="79" t="s">
        <v>660</v>
      </c>
      <c r="F180" s="79" t="s">
        <v>615</v>
      </c>
      <c r="G180" s="79" t="s">
        <v>615</v>
      </c>
      <c r="H180" s="79" t="str">
        <f t="shared" ref="H180:H185" si="26">IF(F180="未定
TBD","未定
TBD",IF(G180="未定
TBD","未定
TBD",IF(F180="該当しない
N/A","該当しない
N/A", IF(G180="該当しない
N/A","該当しない
N/A", ""))))</f>
        <v>該当しない
N/A</v>
      </c>
      <c r="I180" s="79" t="str">
        <f t="shared" si="20"/>
        <v>No</v>
      </c>
      <c r="J180" s="79" t="s">
        <v>661</v>
      </c>
    </row>
    <row r="181" spans="1:10" ht="104.1">
      <c r="A181" s="79" t="s">
        <v>662</v>
      </c>
      <c r="B181" s="79" t="s">
        <v>657</v>
      </c>
      <c r="C181" s="79" t="s">
        <v>658</v>
      </c>
      <c r="D181" s="79" t="s">
        <v>663</v>
      </c>
      <c r="E181" s="79" t="s">
        <v>660</v>
      </c>
      <c r="F181" s="79" t="s">
        <v>615</v>
      </c>
      <c r="G181" s="79" t="s">
        <v>615</v>
      </c>
      <c r="H181" s="79" t="str">
        <f t="shared" si="26"/>
        <v>該当しない
N/A</v>
      </c>
      <c r="I181" s="79" t="str">
        <f t="shared" si="20"/>
        <v>No</v>
      </c>
      <c r="J181" s="79" t="s">
        <v>661</v>
      </c>
    </row>
    <row r="182" spans="1:10" ht="78">
      <c r="A182" s="79" t="s">
        <v>664</v>
      </c>
      <c r="B182" s="79" t="s">
        <v>665</v>
      </c>
      <c r="C182" s="79" t="s">
        <v>326</v>
      </c>
      <c r="D182" s="79" t="s">
        <v>666</v>
      </c>
      <c r="E182" s="79" t="s">
        <v>296</v>
      </c>
      <c r="F182" s="79"/>
      <c r="G182" s="79" t="s">
        <v>265</v>
      </c>
      <c r="H182" s="79" t="str">
        <f t="shared" si="26"/>
        <v>該当しない
N/A</v>
      </c>
      <c r="I182" s="79" t="str">
        <f t="shared" si="20"/>
        <v>No</v>
      </c>
      <c r="J182" s="79" t="s">
        <v>302</v>
      </c>
    </row>
    <row r="183" spans="1:10" ht="129.94999999999999">
      <c r="A183" s="79" t="s">
        <v>667</v>
      </c>
      <c r="B183" s="79" t="s">
        <v>665</v>
      </c>
      <c r="C183" s="79" t="s">
        <v>326</v>
      </c>
      <c r="D183" s="79" t="s">
        <v>668</v>
      </c>
      <c r="E183" s="79" t="s">
        <v>296</v>
      </c>
      <c r="F183" s="79"/>
      <c r="G183" s="79" t="s">
        <v>265</v>
      </c>
      <c r="H183" s="79" t="str">
        <f t="shared" si="26"/>
        <v>該当しない
N/A</v>
      </c>
      <c r="I183" s="79" t="str">
        <f t="shared" si="20"/>
        <v>No</v>
      </c>
      <c r="J183" s="79" t="s">
        <v>302</v>
      </c>
    </row>
    <row r="184" spans="1:10" ht="78">
      <c r="A184" s="79" t="s">
        <v>669</v>
      </c>
      <c r="B184" s="79" t="s">
        <v>665</v>
      </c>
      <c r="C184" s="79" t="s">
        <v>326</v>
      </c>
      <c r="D184" s="79" t="s">
        <v>670</v>
      </c>
      <c r="E184" s="79" t="s">
        <v>296</v>
      </c>
      <c r="F184" s="79"/>
      <c r="G184" s="79" t="s">
        <v>265</v>
      </c>
      <c r="H184" s="79" t="str">
        <f t="shared" si="26"/>
        <v>該当しない
N/A</v>
      </c>
      <c r="I184" s="79" t="str">
        <f t="shared" si="20"/>
        <v>No</v>
      </c>
      <c r="J184" s="79" t="s">
        <v>302</v>
      </c>
    </row>
    <row r="185" spans="1:10" ht="78">
      <c r="A185" s="79" t="s">
        <v>671</v>
      </c>
      <c r="B185" s="79" t="s">
        <v>665</v>
      </c>
      <c r="C185" s="79" t="s">
        <v>326</v>
      </c>
      <c r="D185" s="79" t="s">
        <v>672</v>
      </c>
      <c r="E185" s="79" t="s">
        <v>296</v>
      </c>
      <c r="F185" s="79"/>
      <c r="G185" s="79" t="s">
        <v>265</v>
      </c>
      <c r="H185" s="79" t="str">
        <f t="shared" si="26"/>
        <v>該当しない
N/A</v>
      </c>
      <c r="I185" s="79" t="str">
        <f t="shared" si="20"/>
        <v>No</v>
      </c>
      <c r="J185" s="79" t="s">
        <v>302</v>
      </c>
    </row>
    <row r="186" spans="1:10" ht="117">
      <c r="A186" s="79" t="s">
        <v>673</v>
      </c>
      <c r="B186" s="79" t="s">
        <v>674</v>
      </c>
      <c r="C186" s="79" t="s">
        <v>675</v>
      </c>
      <c r="D186" s="79" t="s">
        <v>676</v>
      </c>
      <c r="E186" s="79" t="s">
        <v>257</v>
      </c>
      <c r="F186" s="79" t="s">
        <v>290</v>
      </c>
      <c r="G186" s="79"/>
      <c r="H186" s="79" t="str">
        <f>IF(F186="該当する
Application period ends by the end of January 2023","該当する
Application period ends by the end of January 2023",IF(F186="未定
TBD","未定
TBD",IF(F186="該当しない
N/A","該当しない
N/A","")))</f>
        <v>未定
TBD</v>
      </c>
      <c r="I186" s="79" t="str">
        <f t="shared" si="20"/>
        <v>TBD</v>
      </c>
      <c r="J186" s="79" t="s">
        <v>266</v>
      </c>
    </row>
    <row r="187" spans="1:10" ht="65.099999999999994">
      <c r="A187" s="79" t="s">
        <v>677</v>
      </c>
      <c r="B187" s="79" t="s">
        <v>678</v>
      </c>
      <c r="C187" s="79" t="s">
        <v>679</v>
      </c>
      <c r="D187" s="79" t="s">
        <v>680</v>
      </c>
      <c r="E187" s="79" t="s">
        <v>264</v>
      </c>
      <c r="F187" s="79" t="s">
        <v>681</v>
      </c>
      <c r="G187" s="79" t="s">
        <v>265</v>
      </c>
      <c r="H187" s="79" t="str">
        <f t="shared" ref="H187:H193" si="27">IF(G187="未定
TBD","未定
TBD",IF(G187="該当しない
N/A","該当しない
N/A",""))</f>
        <v>該当しない
N/A</v>
      </c>
      <c r="I187" s="79" t="str">
        <f t="shared" si="20"/>
        <v>No</v>
      </c>
      <c r="J187" s="79" t="s">
        <v>253</v>
      </c>
    </row>
    <row r="188" spans="1:10" ht="65.099999999999994">
      <c r="A188" s="79" t="s">
        <v>682</v>
      </c>
      <c r="B188" s="79" t="s">
        <v>678</v>
      </c>
      <c r="C188" s="79" t="s">
        <v>679</v>
      </c>
      <c r="D188" s="79" t="s">
        <v>683</v>
      </c>
      <c r="E188" s="79" t="s">
        <v>264</v>
      </c>
      <c r="F188" s="79" t="s">
        <v>681</v>
      </c>
      <c r="G188" s="79" t="s">
        <v>265</v>
      </c>
      <c r="H188" s="79" t="str">
        <f t="shared" si="27"/>
        <v>該当しない
N/A</v>
      </c>
      <c r="I188" s="79" t="str">
        <f t="shared" si="20"/>
        <v>No</v>
      </c>
      <c r="J188" s="79" t="s">
        <v>253</v>
      </c>
    </row>
    <row r="189" spans="1:10" ht="90.95">
      <c r="A189" s="79" t="s">
        <v>684</v>
      </c>
      <c r="B189" s="79" t="s">
        <v>678</v>
      </c>
      <c r="C189" s="79" t="s">
        <v>679</v>
      </c>
      <c r="D189" s="79" t="s">
        <v>685</v>
      </c>
      <c r="E189" s="79" t="s">
        <v>264</v>
      </c>
      <c r="F189" s="79" t="s">
        <v>681</v>
      </c>
      <c r="G189" s="79" t="s">
        <v>265</v>
      </c>
      <c r="H189" s="79" t="str">
        <f t="shared" si="27"/>
        <v>該当しない
N/A</v>
      </c>
      <c r="I189" s="79" t="str">
        <f t="shared" si="20"/>
        <v>No</v>
      </c>
      <c r="J189" s="79" t="s">
        <v>253</v>
      </c>
    </row>
    <row r="190" spans="1:10" ht="78">
      <c r="A190" s="79" t="s">
        <v>686</v>
      </c>
      <c r="B190" s="79" t="s">
        <v>678</v>
      </c>
      <c r="C190" s="79" t="s">
        <v>687</v>
      </c>
      <c r="D190" s="79" t="s">
        <v>688</v>
      </c>
      <c r="E190" s="79" t="s">
        <v>264</v>
      </c>
      <c r="F190" s="79" t="s">
        <v>681</v>
      </c>
      <c r="G190" s="79" t="s">
        <v>265</v>
      </c>
      <c r="H190" s="79" t="str">
        <f t="shared" si="27"/>
        <v>該当しない
N/A</v>
      </c>
      <c r="I190" s="79" t="str">
        <f t="shared" si="20"/>
        <v>No</v>
      </c>
      <c r="J190" s="79" t="s">
        <v>253</v>
      </c>
    </row>
    <row r="191" spans="1:10" ht="78">
      <c r="A191" s="79" t="s">
        <v>689</v>
      </c>
      <c r="B191" s="79" t="s">
        <v>678</v>
      </c>
      <c r="C191" s="79" t="s">
        <v>690</v>
      </c>
      <c r="D191" s="79" t="s">
        <v>691</v>
      </c>
      <c r="E191" s="79" t="s">
        <v>264</v>
      </c>
      <c r="F191" s="79" t="s">
        <v>681</v>
      </c>
      <c r="G191" s="79" t="s">
        <v>265</v>
      </c>
      <c r="H191" s="79" t="str">
        <f t="shared" si="27"/>
        <v>該当しない
N/A</v>
      </c>
      <c r="I191" s="79" t="str">
        <f t="shared" ref="I191:I222" si="28">IF(H191="未定
TBD","TBD",IF(H191="該当する
Application period ends by the end of January 2023","Yes","No"))</f>
        <v>No</v>
      </c>
      <c r="J191" s="79" t="s">
        <v>253</v>
      </c>
    </row>
    <row r="192" spans="1:10" ht="78">
      <c r="A192" s="79" t="s">
        <v>692</v>
      </c>
      <c r="B192" s="79" t="s">
        <v>678</v>
      </c>
      <c r="C192" s="79" t="s">
        <v>693</v>
      </c>
      <c r="D192" s="79" t="s">
        <v>694</v>
      </c>
      <c r="E192" s="79" t="s">
        <v>264</v>
      </c>
      <c r="F192" s="79" t="s">
        <v>681</v>
      </c>
      <c r="G192" s="79" t="s">
        <v>265</v>
      </c>
      <c r="H192" s="79" t="str">
        <f t="shared" si="27"/>
        <v>該当しない
N/A</v>
      </c>
      <c r="I192" s="79" t="str">
        <f t="shared" si="28"/>
        <v>No</v>
      </c>
      <c r="J192" s="79" t="s">
        <v>253</v>
      </c>
    </row>
    <row r="193" spans="1:10" ht="78">
      <c r="A193" s="79" t="s">
        <v>695</v>
      </c>
      <c r="B193" s="79" t="s">
        <v>678</v>
      </c>
      <c r="C193" s="79" t="s">
        <v>693</v>
      </c>
      <c r="D193" s="79" t="s">
        <v>696</v>
      </c>
      <c r="E193" s="79" t="s">
        <v>264</v>
      </c>
      <c r="F193" s="79" t="s">
        <v>681</v>
      </c>
      <c r="G193" s="79" t="s">
        <v>265</v>
      </c>
      <c r="H193" s="79" t="str">
        <f t="shared" si="27"/>
        <v>該当しない
N/A</v>
      </c>
      <c r="I193" s="79" t="str">
        <f t="shared" si="28"/>
        <v>No</v>
      </c>
      <c r="J193" s="79" t="s">
        <v>253</v>
      </c>
    </row>
    <row r="194" spans="1:10" ht="78">
      <c r="A194" s="79" t="s">
        <v>697</v>
      </c>
      <c r="B194" s="79" t="s">
        <v>698</v>
      </c>
      <c r="C194" s="79" t="s">
        <v>457</v>
      </c>
      <c r="D194" s="79" t="s">
        <v>699</v>
      </c>
      <c r="E194" s="79" t="s">
        <v>257</v>
      </c>
      <c r="F194" s="79" t="s">
        <v>265</v>
      </c>
      <c r="G194" s="79" t="s">
        <v>370</v>
      </c>
      <c r="H194" s="79" t="str">
        <f t="shared" ref="H194:H198" si="29">IF(F194="該当する
Application period ends by the end of January 2023","該当する
Application period ends by the end of January 2023",IF(F194="未定
TBD","未定
TBD",IF(F194="該当しない
N/A","該当しない
N/A","")))</f>
        <v>該当しない
N/A</v>
      </c>
      <c r="I194" s="79" t="str">
        <f t="shared" si="28"/>
        <v>No</v>
      </c>
      <c r="J194" s="79" t="s">
        <v>253</v>
      </c>
    </row>
    <row r="195" spans="1:10" ht="104.1">
      <c r="A195" s="79" t="s">
        <v>700</v>
      </c>
      <c r="B195" s="79" t="s">
        <v>698</v>
      </c>
      <c r="C195" s="79" t="s">
        <v>701</v>
      </c>
      <c r="D195" s="79" t="s">
        <v>702</v>
      </c>
      <c r="E195" s="79" t="s">
        <v>257</v>
      </c>
      <c r="F195" s="79" t="s">
        <v>265</v>
      </c>
      <c r="G195" s="79" t="s">
        <v>370</v>
      </c>
      <c r="H195" s="79" t="str">
        <f t="shared" si="29"/>
        <v>該当しない
N/A</v>
      </c>
      <c r="I195" s="79" t="str">
        <f t="shared" si="28"/>
        <v>No</v>
      </c>
      <c r="J195" s="79" t="s">
        <v>253</v>
      </c>
    </row>
    <row r="196" spans="1:10" ht="129.94999999999999">
      <c r="A196" s="79" t="s">
        <v>703</v>
      </c>
      <c r="B196" s="79" t="s">
        <v>698</v>
      </c>
      <c r="C196" s="79" t="s">
        <v>701</v>
      </c>
      <c r="D196" s="79" t="s">
        <v>704</v>
      </c>
      <c r="E196" s="79" t="s">
        <v>257</v>
      </c>
      <c r="F196" s="79" t="s">
        <v>265</v>
      </c>
      <c r="G196" s="79" t="s">
        <v>370</v>
      </c>
      <c r="H196" s="79" t="str">
        <f t="shared" si="29"/>
        <v>該当しない
N/A</v>
      </c>
      <c r="I196" s="79" t="str">
        <f t="shared" si="28"/>
        <v>No</v>
      </c>
      <c r="J196" s="79"/>
    </row>
    <row r="197" spans="1:10" ht="104.1">
      <c r="A197" s="79" t="s">
        <v>705</v>
      </c>
      <c r="B197" s="79" t="s">
        <v>698</v>
      </c>
      <c r="C197" s="79" t="s">
        <v>395</v>
      </c>
      <c r="D197" s="79" t="s">
        <v>706</v>
      </c>
      <c r="E197" s="79" t="s">
        <v>257</v>
      </c>
      <c r="F197" s="79" t="s">
        <v>265</v>
      </c>
      <c r="G197" s="79" t="s">
        <v>370</v>
      </c>
      <c r="H197" s="79" t="str">
        <f t="shared" si="29"/>
        <v>該当しない
N/A</v>
      </c>
      <c r="I197" s="79" t="str">
        <f t="shared" si="28"/>
        <v>No</v>
      </c>
      <c r="J197" s="79" t="s">
        <v>253</v>
      </c>
    </row>
    <row r="198" spans="1:10" ht="129.94999999999999">
      <c r="A198" s="79" t="s">
        <v>707</v>
      </c>
      <c r="B198" s="79" t="s">
        <v>708</v>
      </c>
      <c r="C198" s="79" t="s">
        <v>342</v>
      </c>
      <c r="D198" s="79" t="s">
        <v>709</v>
      </c>
      <c r="E198" s="79" t="s">
        <v>257</v>
      </c>
      <c r="F198" s="79" t="s">
        <v>265</v>
      </c>
      <c r="G198" s="79"/>
      <c r="H198" s="79" t="str">
        <f t="shared" si="29"/>
        <v>該当しない
N/A</v>
      </c>
      <c r="I198" s="79" t="str">
        <f t="shared" si="28"/>
        <v>No</v>
      </c>
      <c r="J198" s="79" t="s">
        <v>253</v>
      </c>
    </row>
    <row r="199" spans="1:10" ht="90.95">
      <c r="A199" s="79" t="s">
        <v>710</v>
      </c>
      <c r="B199" s="79" t="s">
        <v>708</v>
      </c>
      <c r="C199" s="79" t="s">
        <v>711</v>
      </c>
      <c r="D199" s="79" t="s">
        <v>712</v>
      </c>
      <c r="E199" s="79" t="s">
        <v>713</v>
      </c>
      <c r="F199" s="79"/>
      <c r="G199" s="79" t="s">
        <v>265</v>
      </c>
      <c r="H199" s="79" t="str">
        <f>IF(G199="未定
TBD","未定
TBD",IF(G199="該当しない
N/A","該当しない
N/A",""))</f>
        <v>該当しない
N/A</v>
      </c>
      <c r="I199" s="79" t="str">
        <f t="shared" si="28"/>
        <v>No</v>
      </c>
      <c r="J199" s="79" t="s">
        <v>714</v>
      </c>
    </row>
    <row r="200" spans="1:10" ht="117">
      <c r="A200" s="79" t="s">
        <v>715</v>
      </c>
      <c r="B200" s="79" t="s">
        <v>708</v>
      </c>
      <c r="C200" s="79" t="s">
        <v>716</v>
      </c>
      <c r="D200" s="79" t="s">
        <v>717</v>
      </c>
      <c r="E200" s="79" t="s">
        <v>321</v>
      </c>
      <c r="F200" s="79" t="s">
        <v>718</v>
      </c>
      <c r="G200" s="79"/>
      <c r="H200" s="79" t="str">
        <f>IF(F200="該当する
Application period ends by the end of January 2023","該当する
Application period ends by the end of January 2023",IF(F200="未定
TBD","未定
TBD",IF(F200="該当しない
N/A","該当しない
N/A","")))</f>
        <v>該当しない
N/A</v>
      </c>
      <c r="I200" s="79" t="str">
        <f t="shared" si="28"/>
        <v>No</v>
      </c>
      <c r="J200" s="79" t="s">
        <v>719</v>
      </c>
    </row>
    <row r="201" spans="1:10" ht="117">
      <c r="A201" s="79" t="s">
        <v>720</v>
      </c>
      <c r="B201" s="79" t="s">
        <v>708</v>
      </c>
      <c r="C201" s="79" t="s">
        <v>716</v>
      </c>
      <c r="D201" s="79" t="s">
        <v>721</v>
      </c>
      <c r="E201" s="79" t="s">
        <v>722</v>
      </c>
      <c r="F201" s="79"/>
      <c r="G201" s="79" t="s">
        <v>718</v>
      </c>
      <c r="H201" s="79" t="str">
        <f t="shared" ref="H201:H203" si="30">IF(G201="未定
TBD","未定
TBD",IF(G201="該当しない
N/A","該当しない
N/A",""))</f>
        <v>該当しない
N/A</v>
      </c>
      <c r="I201" s="79" t="str">
        <f t="shared" si="28"/>
        <v>No</v>
      </c>
      <c r="J201" s="79" t="s">
        <v>253</v>
      </c>
    </row>
    <row r="202" spans="1:10" ht="117">
      <c r="A202" s="79" t="s">
        <v>723</v>
      </c>
      <c r="B202" s="79" t="s">
        <v>708</v>
      </c>
      <c r="C202" s="79" t="s">
        <v>716</v>
      </c>
      <c r="D202" s="79" t="s">
        <v>721</v>
      </c>
      <c r="E202" s="79" t="s">
        <v>722</v>
      </c>
      <c r="F202" s="79"/>
      <c r="G202" s="79" t="s">
        <v>718</v>
      </c>
      <c r="H202" s="79" t="str">
        <f t="shared" si="30"/>
        <v>該当しない
N/A</v>
      </c>
      <c r="I202" s="79" t="str">
        <f t="shared" si="28"/>
        <v>No</v>
      </c>
      <c r="J202" s="79" t="s">
        <v>253</v>
      </c>
    </row>
    <row r="203" spans="1:10" ht="117">
      <c r="A203" s="79" t="s">
        <v>724</v>
      </c>
      <c r="B203" s="79" t="s">
        <v>708</v>
      </c>
      <c r="C203" s="79" t="s">
        <v>716</v>
      </c>
      <c r="D203" s="79" t="s">
        <v>725</v>
      </c>
      <c r="E203" s="79" t="s">
        <v>722</v>
      </c>
      <c r="F203" s="79"/>
      <c r="G203" s="79" t="s">
        <v>718</v>
      </c>
      <c r="H203" s="79" t="str">
        <f t="shared" si="30"/>
        <v>該当しない
N/A</v>
      </c>
      <c r="I203" s="79" t="str">
        <f t="shared" si="28"/>
        <v>No</v>
      </c>
      <c r="J203" s="79" t="s">
        <v>253</v>
      </c>
    </row>
    <row r="204" spans="1:10" ht="143.1">
      <c r="A204" s="79" t="s">
        <v>726</v>
      </c>
      <c r="B204" s="79" t="s">
        <v>727</v>
      </c>
      <c r="C204" s="79" t="s">
        <v>728</v>
      </c>
      <c r="D204" s="79"/>
      <c r="E204" s="79" t="s">
        <v>321</v>
      </c>
      <c r="F204" s="79" t="s">
        <v>265</v>
      </c>
      <c r="G204" s="79"/>
      <c r="H204" s="79" t="str">
        <f>IF(F204="該当する
Application period ends by the end of January 2023","該当する
Application period ends by the end of January 2023",IF(F204="未定
TBD","未定
TBD",IF(F204="該当しない
N/A","該当しない
N/A","")))</f>
        <v>該当しない
N/A</v>
      </c>
      <c r="I204" s="79" t="str">
        <f t="shared" si="28"/>
        <v>No</v>
      </c>
      <c r="J204" s="79" t="s">
        <v>253</v>
      </c>
    </row>
    <row r="205" spans="1:10" ht="78">
      <c r="A205" s="79" t="s">
        <v>729</v>
      </c>
      <c r="B205" s="79" t="s">
        <v>730</v>
      </c>
      <c r="C205" s="79" t="s">
        <v>731</v>
      </c>
      <c r="D205" s="79"/>
      <c r="E205" s="79" t="s">
        <v>296</v>
      </c>
      <c r="F205" s="79" t="s">
        <v>265</v>
      </c>
      <c r="G205" s="79" t="s">
        <v>265</v>
      </c>
      <c r="H205" s="79" t="str">
        <f t="shared" ref="H205:H211" si="31">IF(F205="未定
TBD","未定
TBD",IF(G205="未定
TBD","未定
TBD",IF(F205="該当しない
N/A","該当しない
N/A", IF(G205="該当しない
N/A","該当しない
N/A", ""))))</f>
        <v>該当しない
N/A</v>
      </c>
      <c r="I205" s="79" t="str">
        <f t="shared" si="28"/>
        <v>No</v>
      </c>
      <c r="J205" s="79" t="s">
        <v>253</v>
      </c>
    </row>
    <row r="206" spans="1:10" ht="90.95">
      <c r="A206" s="79" t="s">
        <v>732</v>
      </c>
      <c r="B206" s="79" t="s">
        <v>730</v>
      </c>
      <c r="C206" s="79" t="s">
        <v>733</v>
      </c>
      <c r="D206" s="79"/>
      <c r="E206" s="79" t="s">
        <v>296</v>
      </c>
      <c r="F206" s="79" t="s">
        <v>265</v>
      </c>
      <c r="G206" s="79" t="s">
        <v>265</v>
      </c>
      <c r="H206" s="79" t="str">
        <f t="shared" si="31"/>
        <v>該当しない
N/A</v>
      </c>
      <c r="I206" s="79" t="str">
        <f t="shared" si="28"/>
        <v>No</v>
      </c>
      <c r="J206" s="79" t="s">
        <v>253</v>
      </c>
    </row>
    <row r="207" spans="1:10" ht="78">
      <c r="A207" s="79" t="s">
        <v>734</v>
      </c>
      <c r="B207" s="79" t="s">
        <v>730</v>
      </c>
      <c r="C207" s="79" t="s">
        <v>735</v>
      </c>
      <c r="D207" s="79"/>
      <c r="E207" s="79" t="s">
        <v>296</v>
      </c>
      <c r="F207" s="79" t="s">
        <v>265</v>
      </c>
      <c r="G207" s="79" t="s">
        <v>265</v>
      </c>
      <c r="H207" s="79" t="str">
        <f t="shared" si="31"/>
        <v>該当しない
N/A</v>
      </c>
      <c r="I207" s="79" t="str">
        <f t="shared" si="28"/>
        <v>No</v>
      </c>
      <c r="J207" s="79" t="s">
        <v>253</v>
      </c>
    </row>
    <row r="208" spans="1:10" ht="104.1">
      <c r="A208" s="79" t="s">
        <v>736</v>
      </c>
      <c r="B208" s="79" t="s">
        <v>730</v>
      </c>
      <c r="C208" s="79" t="s">
        <v>737</v>
      </c>
      <c r="D208" s="79"/>
      <c r="E208" s="79" t="s">
        <v>296</v>
      </c>
      <c r="F208" s="79" t="s">
        <v>265</v>
      </c>
      <c r="G208" s="79" t="s">
        <v>265</v>
      </c>
      <c r="H208" s="79" t="str">
        <f t="shared" si="31"/>
        <v>該当しない
N/A</v>
      </c>
      <c r="I208" s="79" t="str">
        <f t="shared" si="28"/>
        <v>No</v>
      </c>
      <c r="J208" s="79" t="s">
        <v>253</v>
      </c>
    </row>
    <row r="209" spans="1:10" ht="143.1">
      <c r="A209" s="79" t="s">
        <v>738</v>
      </c>
      <c r="B209" s="79" t="s">
        <v>730</v>
      </c>
      <c r="C209" s="79" t="s">
        <v>739</v>
      </c>
      <c r="D209" s="79"/>
      <c r="E209" s="79" t="s">
        <v>296</v>
      </c>
      <c r="F209" s="79" t="s">
        <v>265</v>
      </c>
      <c r="G209" s="79" t="s">
        <v>265</v>
      </c>
      <c r="H209" s="79" t="str">
        <f t="shared" si="31"/>
        <v>該当しない
N/A</v>
      </c>
      <c r="I209" s="79" t="str">
        <f t="shared" si="28"/>
        <v>No</v>
      </c>
      <c r="J209" s="79" t="s">
        <v>253</v>
      </c>
    </row>
    <row r="210" spans="1:10" ht="78">
      <c r="A210" s="79" t="s">
        <v>740</v>
      </c>
      <c r="B210" s="79" t="s">
        <v>730</v>
      </c>
      <c r="C210" s="79" t="s">
        <v>741</v>
      </c>
      <c r="D210" s="79"/>
      <c r="E210" s="79" t="s">
        <v>296</v>
      </c>
      <c r="F210" s="79" t="s">
        <v>265</v>
      </c>
      <c r="G210" s="79" t="s">
        <v>265</v>
      </c>
      <c r="H210" s="79" t="str">
        <f t="shared" si="31"/>
        <v>該当しない
N/A</v>
      </c>
      <c r="I210" s="79" t="str">
        <f t="shared" si="28"/>
        <v>No</v>
      </c>
      <c r="J210" s="79" t="s">
        <v>253</v>
      </c>
    </row>
    <row r="211" spans="1:10" ht="195">
      <c r="A211" s="79" t="s">
        <v>742</v>
      </c>
      <c r="B211" s="79" t="s">
        <v>743</v>
      </c>
      <c r="C211" s="79" t="s">
        <v>731</v>
      </c>
      <c r="D211" s="79" t="s">
        <v>744</v>
      </c>
      <c r="E211" s="79" t="s">
        <v>296</v>
      </c>
      <c r="F211" s="79" t="s">
        <v>290</v>
      </c>
      <c r="G211" s="79" t="s">
        <v>265</v>
      </c>
      <c r="H211" s="79" t="str">
        <f t="shared" si="31"/>
        <v>未定
TBD</v>
      </c>
      <c r="I211" s="79" t="str">
        <f t="shared" si="28"/>
        <v>TBD</v>
      </c>
      <c r="J211" s="79" t="s">
        <v>253</v>
      </c>
    </row>
    <row r="212" spans="1:10" ht="78">
      <c r="A212" s="79" t="s">
        <v>745</v>
      </c>
      <c r="B212" s="79" t="s">
        <v>746</v>
      </c>
      <c r="C212" s="79" t="s">
        <v>747</v>
      </c>
      <c r="D212" s="79" t="s">
        <v>748</v>
      </c>
      <c r="E212" s="79" t="s">
        <v>264</v>
      </c>
      <c r="F212" s="79" t="s">
        <v>265</v>
      </c>
      <c r="G212" s="79" t="s">
        <v>265</v>
      </c>
      <c r="H212" s="79" t="str">
        <f t="shared" ref="H212:H215" si="32">IF(G212="未定
TBD","未定
TBD",IF(G212="該当しない
N/A","該当しない
N/A",""))</f>
        <v>該当しない
N/A</v>
      </c>
      <c r="I212" s="79" t="str">
        <f t="shared" si="28"/>
        <v>No</v>
      </c>
      <c r="J212" s="79" t="s">
        <v>253</v>
      </c>
    </row>
    <row r="213" spans="1:10" ht="78">
      <c r="A213" s="79" t="s">
        <v>749</v>
      </c>
      <c r="B213" s="79" t="s">
        <v>746</v>
      </c>
      <c r="C213" s="79" t="s">
        <v>747</v>
      </c>
      <c r="D213" s="79" t="s">
        <v>750</v>
      </c>
      <c r="E213" s="79" t="s">
        <v>264</v>
      </c>
      <c r="F213" s="79" t="s">
        <v>265</v>
      </c>
      <c r="G213" s="79" t="s">
        <v>265</v>
      </c>
      <c r="H213" s="79" t="str">
        <f t="shared" si="32"/>
        <v>該当しない
N/A</v>
      </c>
      <c r="I213" s="79" t="str">
        <f t="shared" si="28"/>
        <v>No</v>
      </c>
      <c r="J213" s="79" t="s">
        <v>253</v>
      </c>
    </row>
    <row r="214" spans="1:10" ht="78">
      <c r="A214" s="79" t="s">
        <v>751</v>
      </c>
      <c r="B214" s="79" t="s">
        <v>746</v>
      </c>
      <c r="C214" s="79" t="s">
        <v>747</v>
      </c>
      <c r="D214" s="79" t="s">
        <v>752</v>
      </c>
      <c r="E214" s="79" t="s">
        <v>264</v>
      </c>
      <c r="F214" s="79" t="s">
        <v>265</v>
      </c>
      <c r="G214" s="79" t="s">
        <v>265</v>
      </c>
      <c r="H214" s="79" t="str">
        <f t="shared" si="32"/>
        <v>該当しない
N/A</v>
      </c>
      <c r="I214" s="79" t="str">
        <f t="shared" si="28"/>
        <v>No</v>
      </c>
      <c r="J214" s="79" t="s">
        <v>253</v>
      </c>
    </row>
    <row r="215" spans="1:10" ht="90.95">
      <c r="A215" s="79" t="s">
        <v>753</v>
      </c>
      <c r="B215" s="79" t="s">
        <v>746</v>
      </c>
      <c r="C215" s="79" t="s">
        <v>747</v>
      </c>
      <c r="D215" s="79" t="s">
        <v>754</v>
      </c>
      <c r="E215" s="79" t="s">
        <v>264</v>
      </c>
      <c r="F215" s="79" t="s">
        <v>265</v>
      </c>
      <c r="G215" s="79" t="s">
        <v>265</v>
      </c>
      <c r="H215" s="79" t="str">
        <f t="shared" si="32"/>
        <v>該当しない
N/A</v>
      </c>
      <c r="I215" s="79" t="str">
        <f t="shared" si="28"/>
        <v>No</v>
      </c>
      <c r="J215" s="79" t="s">
        <v>253</v>
      </c>
    </row>
    <row r="216" spans="1:10" ht="104.1">
      <c r="A216" s="79" t="s">
        <v>755</v>
      </c>
      <c r="B216" s="79" t="s">
        <v>746</v>
      </c>
      <c r="C216" s="79" t="s">
        <v>756</v>
      </c>
      <c r="D216" s="79" t="s">
        <v>757</v>
      </c>
      <c r="E216" s="79" t="s">
        <v>243</v>
      </c>
      <c r="F216" s="79" t="s">
        <v>245</v>
      </c>
      <c r="G216" s="79" t="s">
        <v>245</v>
      </c>
      <c r="H216" s="79" t="str">
        <f t="shared" ref="H216:H217" si="33">IF(F216="未定
TBD","未定
TBD",IF(G216="未定
TBD","未定
TBD",IF(F216="該当しない
N/A","該当しない
N/A", IF(G216="該当しない
N/A","該当しない
N/A", ""))))</f>
        <v>未定
TBD</v>
      </c>
      <c r="I216" s="79" t="str">
        <f t="shared" si="28"/>
        <v>TBD</v>
      </c>
      <c r="J216" s="79" t="s">
        <v>253</v>
      </c>
    </row>
    <row r="217" spans="1:10" ht="104.1">
      <c r="A217" s="79" t="s">
        <v>758</v>
      </c>
      <c r="B217" s="79" t="s">
        <v>759</v>
      </c>
      <c r="C217" s="79" t="s">
        <v>760</v>
      </c>
      <c r="D217" s="79" t="s">
        <v>761</v>
      </c>
      <c r="E217" s="79" t="s">
        <v>296</v>
      </c>
      <c r="F217" s="79" t="s">
        <v>265</v>
      </c>
      <c r="G217" s="79" t="s">
        <v>297</v>
      </c>
      <c r="H217" s="79" t="str">
        <f t="shared" si="33"/>
        <v>該当しない
N/A</v>
      </c>
      <c r="I217" s="79" t="str">
        <f t="shared" si="28"/>
        <v>No</v>
      </c>
      <c r="J217" s="79" t="s">
        <v>253</v>
      </c>
    </row>
    <row r="218" spans="1:10" ht="104.1">
      <c r="A218" s="79" t="s">
        <v>762</v>
      </c>
      <c r="B218" s="79" t="s">
        <v>759</v>
      </c>
      <c r="C218" s="79" t="s">
        <v>760</v>
      </c>
      <c r="D218" s="79" t="s">
        <v>763</v>
      </c>
      <c r="E218" s="79" t="s">
        <v>257</v>
      </c>
      <c r="F218" s="79" t="s">
        <v>265</v>
      </c>
      <c r="G218" s="79" t="s">
        <v>265</v>
      </c>
      <c r="H218" s="79" t="str">
        <f t="shared" ref="H218:H219" si="34">IF(F218="該当する
Application period ends by the end of January 2023","該当する
Application period ends by the end of January 2023",IF(F218="未定
TBD","未定
TBD",IF(F218="該当しない
N/A","該当しない
N/A","")))</f>
        <v>該当しない
N/A</v>
      </c>
      <c r="I218" s="79" t="str">
        <f t="shared" si="28"/>
        <v>No</v>
      </c>
      <c r="J218" s="79" t="s">
        <v>253</v>
      </c>
    </row>
    <row r="219" spans="1:10" ht="78">
      <c r="A219" s="79" t="s">
        <v>764</v>
      </c>
      <c r="B219" s="79" t="s">
        <v>765</v>
      </c>
      <c r="C219" s="79" t="s">
        <v>766</v>
      </c>
      <c r="D219" s="79" t="s">
        <v>767</v>
      </c>
      <c r="E219" s="79" t="s">
        <v>257</v>
      </c>
      <c r="F219" s="79" t="s">
        <v>290</v>
      </c>
      <c r="G219" s="79" t="s">
        <v>265</v>
      </c>
      <c r="H219" s="79" t="str">
        <f t="shared" si="34"/>
        <v>未定
TBD</v>
      </c>
      <c r="I219" s="79" t="str">
        <f t="shared" si="28"/>
        <v>TBD</v>
      </c>
      <c r="J219" s="79" t="s">
        <v>266</v>
      </c>
    </row>
    <row r="220" spans="1:10" ht="182.1">
      <c r="A220" s="79" t="s">
        <v>768</v>
      </c>
      <c r="B220" s="79" t="s">
        <v>765</v>
      </c>
      <c r="C220" s="79" t="s">
        <v>769</v>
      </c>
      <c r="D220" s="79" t="s">
        <v>770</v>
      </c>
      <c r="E220" s="79" t="s">
        <v>296</v>
      </c>
      <c r="F220" s="79" t="s">
        <v>265</v>
      </c>
      <c r="G220" s="79" t="s">
        <v>265</v>
      </c>
      <c r="H220" s="79" t="str">
        <f>IF(F220="未定
TBD","未定
TBD",IF(G220="未定
TBD","未定
TBD",IF(F220="該当しない
N/A","該当しない
N/A", IF(G220="該当しない
N/A","該当しない
N/A", ""))))</f>
        <v>該当しない
N/A</v>
      </c>
      <c r="I220" s="79" t="str">
        <f t="shared" si="28"/>
        <v>No</v>
      </c>
      <c r="J220" s="79" t="s">
        <v>253</v>
      </c>
    </row>
    <row r="221" spans="1:10" ht="104.1">
      <c r="A221" s="79" t="s">
        <v>771</v>
      </c>
      <c r="B221" s="79" t="s">
        <v>772</v>
      </c>
      <c r="C221" s="79" t="s">
        <v>319</v>
      </c>
      <c r="D221" s="79"/>
      <c r="E221" s="79" t="s">
        <v>264</v>
      </c>
      <c r="F221" s="79"/>
      <c r="G221" s="79" t="s">
        <v>265</v>
      </c>
      <c r="H221" s="79" t="str">
        <f>IF(G221="未定
TBD","未定
TBD",IF(G221="該当しない
N/A","該当しない
N/A",""))</f>
        <v>該当しない
N/A</v>
      </c>
      <c r="I221" s="79" t="str">
        <f t="shared" si="28"/>
        <v>No</v>
      </c>
      <c r="J221" s="79" t="s">
        <v>253</v>
      </c>
    </row>
    <row r="222" spans="1:10" ht="78">
      <c r="A222" s="79" t="s">
        <v>773</v>
      </c>
      <c r="B222" s="79" t="s">
        <v>774</v>
      </c>
      <c r="C222" s="79" t="s">
        <v>326</v>
      </c>
      <c r="D222" s="79" t="s">
        <v>775</v>
      </c>
      <c r="E222" s="79" t="s">
        <v>296</v>
      </c>
      <c r="F222" s="79" t="s">
        <v>265</v>
      </c>
      <c r="G222" s="79" t="s">
        <v>265</v>
      </c>
      <c r="H222" s="79" t="str">
        <f t="shared" ref="H222:H223" si="35">IF(F222="未定
TBD","未定
TBD",IF(G222="未定
TBD","未定
TBD",IF(F222="該当しない
N/A","該当しない
N/A", IF(G222="該当しない
N/A","該当しない
N/A", ""))))</f>
        <v>該当しない
N/A</v>
      </c>
      <c r="I222" s="79" t="str">
        <f t="shared" si="28"/>
        <v>No</v>
      </c>
      <c r="J222" s="79" t="s">
        <v>253</v>
      </c>
    </row>
    <row r="223" spans="1:10" ht="104.1">
      <c r="A223" s="79" t="s">
        <v>776</v>
      </c>
      <c r="B223" s="79" t="s">
        <v>774</v>
      </c>
      <c r="C223" s="79" t="s">
        <v>326</v>
      </c>
      <c r="D223" s="79" t="s">
        <v>777</v>
      </c>
      <c r="E223" s="79" t="s">
        <v>296</v>
      </c>
      <c r="F223" s="79" t="s">
        <v>265</v>
      </c>
      <c r="G223" s="79" t="s">
        <v>265</v>
      </c>
      <c r="H223" s="79" t="str">
        <f t="shared" si="35"/>
        <v>該当しない
N/A</v>
      </c>
      <c r="I223" s="79" t="str">
        <f t="shared" ref="I223:I254" si="36">IF(H223="未定
TBD","TBD",IF(H223="該当する
Application period ends by the end of January 2023","Yes","No"))</f>
        <v>No</v>
      </c>
      <c r="J223" s="79" t="s">
        <v>253</v>
      </c>
    </row>
    <row r="224" spans="1:10" ht="78">
      <c r="A224" s="79" t="s">
        <v>778</v>
      </c>
      <c r="B224" s="79" t="s">
        <v>779</v>
      </c>
      <c r="C224" s="79" t="s">
        <v>780</v>
      </c>
      <c r="D224" s="79" t="s">
        <v>781</v>
      </c>
      <c r="E224" s="79" t="s">
        <v>257</v>
      </c>
      <c r="F224" s="79" t="s">
        <v>265</v>
      </c>
      <c r="G224" s="79"/>
      <c r="H224" s="79" t="str">
        <f t="shared" ref="H224:H230" si="37">IF(F224="該当する
Application period ends by the end of January 2023","該当する
Application period ends by the end of January 2023",IF(F224="未定
TBD","未定
TBD",IF(F224="該当しない
N/A","該当しない
N/A","")))</f>
        <v>該当しない
N/A</v>
      </c>
      <c r="I224" s="79" t="str">
        <f t="shared" si="36"/>
        <v>No</v>
      </c>
      <c r="J224" s="79" t="s">
        <v>253</v>
      </c>
    </row>
    <row r="225" spans="1:10" ht="78">
      <c r="A225" s="79" t="s">
        <v>782</v>
      </c>
      <c r="B225" s="79" t="s">
        <v>779</v>
      </c>
      <c r="C225" s="79" t="s">
        <v>783</v>
      </c>
      <c r="D225" s="79" t="s">
        <v>781</v>
      </c>
      <c r="E225" s="79" t="s">
        <v>257</v>
      </c>
      <c r="F225" s="79" t="s">
        <v>265</v>
      </c>
      <c r="G225" s="79"/>
      <c r="H225" s="79" t="str">
        <f t="shared" si="37"/>
        <v>該当しない
N/A</v>
      </c>
      <c r="I225" s="79" t="str">
        <f t="shared" si="36"/>
        <v>No</v>
      </c>
      <c r="J225" s="79" t="s">
        <v>253</v>
      </c>
    </row>
    <row r="226" spans="1:10" ht="78">
      <c r="A226" s="79" t="s">
        <v>784</v>
      </c>
      <c r="B226" s="79" t="s">
        <v>785</v>
      </c>
      <c r="C226" s="79" t="s">
        <v>342</v>
      </c>
      <c r="D226" s="79" t="s">
        <v>786</v>
      </c>
      <c r="E226" s="79" t="s">
        <v>257</v>
      </c>
      <c r="F226" s="79" t="s">
        <v>265</v>
      </c>
      <c r="G226" s="79"/>
      <c r="H226" s="79" t="str">
        <f t="shared" si="37"/>
        <v>該当しない
N/A</v>
      </c>
      <c r="I226" s="79" t="str">
        <f t="shared" si="36"/>
        <v>No</v>
      </c>
      <c r="J226" s="79" t="s">
        <v>253</v>
      </c>
    </row>
    <row r="227" spans="1:10" ht="78">
      <c r="A227" s="79" t="s">
        <v>787</v>
      </c>
      <c r="B227" s="79" t="s">
        <v>785</v>
      </c>
      <c r="C227" s="79" t="s">
        <v>342</v>
      </c>
      <c r="D227" s="79" t="s">
        <v>788</v>
      </c>
      <c r="E227" s="79" t="s">
        <v>257</v>
      </c>
      <c r="F227" s="79" t="s">
        <v>265</v>
      </c>
      <c r="G227" s="79"/>
      <c r="H227" s="79" t="str">
        <f t="shared" si="37"/>
        <v>該当しない
N/A</v>
      </c>
      <c r="I227" s="79" t="str">
        <f t="shared" si="36"/>
        <v>No</v>
      </c>
      <c r="J227" s="79" t="s">
        <v>253</v>
      </c>
    </row>
    <row r="228" spans="1:10" ht="78">
      <c r="A228" s="79" t="s">
        <v>789</v>
      </c>
      <c r="B228" s="79" t="s">
        <v>785</v>
      </c>
      <c r="C228" s="79" t="s">
        <v>342</v>
      </c>
      <c r="D228" s="79" t="s">
        <v>790</v>
      </c>
      <c r="E228" s="79" t="s">
        <v>257</v>
      </c>
      <c r="F228" s="79" t="s">
        <v>265</v>
      </c>
      <c r="G228" s="79"/>
      <c r="H228" s="79" t="str">
        <f t="shared" si="37"/>
        <v>該当しない
N/A</v>
      </c>
      <c r="I228" s="79" t="str">
        <f t="shared" si="36"/>
        <v>No</v>
      </c>
      <c r="J228" s="79" t="s">
        <v>253</v>
      </c>
    </row>
    <row r="229" spans="1:10" ht="78">
      <c r="A229" s="79" t="s">
        <v>791</v>
      </c>
      <c r="B229" s="79" t="s">
        <v>785</v>
      </c>
      <c r="C229" s="79" t="s">
        <v>342</v>
      </c>
      <c r="D229" s="79" t="s">
        <v>792</v>
      </c>
      <c r="E229" s="79" t="s">
        <v>257</v>
      </c>
      <c r="F229" s="79" t="s">
        <v>265</v>
      </c>
      <c r="G229" s="79"/>
      <c r="H229" s="79" t="str">
        <f t="shared" si="37"/>
        <v>該当しない
N/A</v>
      </c>
      <c r="I229" s="79" t="str">
        <f t="shared" si="36"/>
        <v>No</v>
      </c>
      <c r="J229" s="79" t="s">
        <v>253</v>
      </c>
    </row>
    <row r="230" spans="1:10" ht="78">
      <c r="A230" s="79" t="s">
        <v>793</v>
      </c>
      <c r="B230" s="79" t="s">
        <v>785</v>
      </c>
      <c r="C230" s="79" t="s">
        <v>342</v>
      </c>
      <c r="D230" s="79" t="s">
        <v>794</v>
      </c>
      <c r="E230" s="79" t="s">
        <v>257</v>
      </c>
      <c r="F230" s="79" t="s">
        <v>265</v>
      </c>
      <c r="G230" s="79"/>
      <c r="H230" s="79" t="str">
        <f t="shared" si="37"/>
        <v>該当しない
N/A</v>
      </c>
      <c r="I230" s="79" t="str">
        <f t="shared" si="36"/>
        <v>No</v>
      </c>
      <c r="J230" s="79" t="s">
        <v>253</v>
      </c>
    </row>
    <row r="231" spans="1:10" ht="90.95">
      <c r="A231" s="79" t="s">
        <v>795</v>
      </c>
      <c r="B231" s="79" t="s">
        <v>796</v>
      </c>
      <c r="C231" s="79" t="s">
        <v>797</v>
      </c>
      <c r="D231" s="79" t="s">
        <v>798</v>
      </c>
      <c r="E231" s="79" t="s">
        <v>264</v>
      </c>
      <c r="F231" s="79"/>
      <c r="G231" s="79" t="s">
        <v>265</v>
      </c>
      <c r="H231" s="79" t="str">
        <f>IF(G231="未定
TBD","未定
TBD",IF(G231="該当しない
N/A","該当しない
N/A",""))</f>
        <v>該当しない
N/A</v>
      </c>
      <c r="I231" s="79" t="str">
        <f t="shared" si="36"/>
        <v>No</v>
      </c>
      <c r="J231" s="79" t="s">
        <v>253</v>
      </c>
    </row>
    <row r="232" spans="1:10" ht="104.1">
      <c r="A232" s="79" t="s">
        <v>799</v>
      </c>
      <c r="B232" s="79" t="s">
        <v>796</v>
      </c>
      <c r="C232" s="79" t="s">
        <v>326</v>
      </c>
      <c r="D232" s="79" t="s">
        <v>800</v>
      </c>
      <c r="E232" s="79" t="s">
        <v>296</v>
      </c>
      <c r="F232" s="79" t="s">
        <v>265</v>
      </c>
      <c r="G232" s="79" t="s">
        <v>265</v>
      </c>
      <c r="H232" s="79" t="str">
        <f t="shared" ref="H232:H247" si="38">IF(F232="未定
TBD","未定
TBD",IF(G232="未定
TBD","未定
TBD",IF(F232="該当しない
N/A","該当しない
N/A", IF(G232="該当しない
N/A","該当しない
N/A", ""))))</f>
        <v>該当しない
N/A</v>
      </c>
      <c r="I232" s="79" t="str">
        <f t="shared" si="36"/>
        <v>No</v>
      </c>
      <c r="J232" s="79" t="s">
        <v>253</v>
      </c>
    </row>
    <row r="233" spans="1:10" ht="129.94999999999999">
      <c r="A233" s="79" t="s">
        <v>801</v>
      </c>
      <c r="B233" s="79" t="s">
        <v>796</v>
      </c>
      <c r="C233" s="79" t="s">
        <v>326</v>
      </c>
      <c r="D233" s="79" t="s">
        <v>802</v>
      </c>
      <c r="E233" s="79" t="s">
        <v>296</v>
      </c>
      <c r="F233" s="79" t="s">
        <v>265</v>
      </c>
      <c r="G233" s="79" t="s">
        <v>265</v>
      </c>
      <c r="H233" s="79" t="str">
        <f t="shared" si="38"/>
        <v>該当しない
N/A</v>
      </c>
      <c r="I233" s="79" t="str">
        <f t="shared" si="36"/>
        <v>No</v>
      </c>
      <c r="J233" s="79" t="s">
        <v>253</v>
      </c>
    </row>
    <row r="234" spans="1:10" ht="129.94999999999999">
      <c r="A234" s="79" t="s">
        <v>803</v>
      </c>
      <c r="B234" s="79" t="s">
        <v>796</v>
      </c>
      <c r="C234" s="79" t="s">
        <v>326</v>
      </c>
      <c r="D234" s="79" t="s">
        <v>804</v>
      </c>
      <c r="E234" s="79" t="s">
        <v>296</v>
      </c>
      <c r="F234" s="79" t="s">
        <v>265</v>
      </c>
      <c r="G234" s="79" t="s">
        <v>265</v>
      </c>
      <c r="H234" s="79" t="str">
        <f t="shared" si="38"/>
        <v>該当しない
N/A</v>
      </c>
      <c r="I234" s="79" t="str">
        <f t="shared" si="36"/>
        <v>No</v>
      </c>
      <c r="J234" s="79" t="s">
        <v>253</v>
      </c>
    </row>
    <row r="235" spans="1:10" ht="129.94999999999999">
      <c r="A235" s="79" t="s">
        <v>805</v>
      </c>
      <c r="B235" s="79" t="s">
        <v>796</v>
      </c>
      <c r="C235" s="79" t="s">
        <v>326</v>
      </c>
      <c r="D235" s="79" t="s">
        <v>806</v>
      </c>
      <c r="E235" s="79" t="s">
        <v>296</v>
      </c>
      <c r="F235" s="79" t="s">
        <v>265</v>
      </c>
      <c r="G235" s="79" t="s">
        <v>265</v>
      </c>
      <c r="H235" s="79" t="str">
        <f t="shared" si="38"/>
        <v>該当しない
N/A</v>
      </c>
      <c r="I235" s="79" t="str">
        <f t="shared" si="36"/>
        <v>No</v>
      </c>
      <c r="J235" s="79" t="s">
        <v>253</v>
      </c>
    </row>
    <row r="236" spans="1:10" ht="129.94999999999999">
      <c r="A236" s="79" t="s">
        <v>807</v>
      </c>
      <c r="B236" s="79" t="s">
        <v>796</v>
      </c>
      <c r="C236" s="79" t="s">
        <v>326</v>
      </c>
      <c r="D236" s="79" t="s">
        <v>808</v>
      </c>
      <c r="E236" s="79" t="s">
        <v>296</v>
      </c>
      <c r="F236" s="79" t="s">
        <v>265</v>
      </c>
      <c r="G236" s="79" t="s">
        <v>265</v>
      </c>
      <c r="H236" s="79" t="str">
        <f t="shared" si="38"/>
        <v>該当しない
N/A</v>
      </c>
      <c r="I236" s="79" t="str">
        <f t="shared" si="36"/>
        <v>No</v>
      </c>
      <c r="J236" s="79" t="s">
        <v>253</v>
      </c>
    </row>
    <row r="237" spans="1:10" ht="129.94999999999999">
      <c r="A237" s="79" t="s">
        <v>809</v>
      </c>
      <c r="B237" s="79" t="s">
        <v>796</v>
      </c>
      <c r="C237" s="79" t="s">
        <v>326</v>
      </c>
      <c r="D237" s="79" t="s">
        <v>810</v>
      </c>
      <c r="E237" s="79" t="s">
        <v>296</v>
      </c>
      <c r="F237" s="79" t="s">
        <v>265</v>
      </c>
      <c r="G237" s="79" t="s">
        <v>265</v>
      </c>
      <c r="H237" s="79" t="str">
        <f t="shared" si="38"/>
        <v>該当しない
N/A</v>
      </c>
      <c r="I237" s="79" t="str">
        <f t="shared" si="36"/>
        <v>No</v>
      </c>
      <c r="J237" s="79" t="s">
        <v>253</v>
      </c>
    </row>
    <row r="238" spans="1:10" ht="143.1">
      <c r="A238" s="79" t="s">
        <v>811</v>
      </c>
      <c r="B238" s="79" t="s">
        <v>796</v>
      </c>
      <c r="C238" s="79" t="s">
        <v>326</v>
      </c>
      <c r="D238" s="79" t="s">
        <v>812</v>
      </c>
      <c r="E238" s="79" t="s">
        <v>296</v>
      </c>
      <c r="F238" s="79" t="s">
        <v>265</v>
      </c>
      <c r="G238" s="79" t="s">
        <v>265</v>
      </c>
      <c r="H238" s="79" t="str">
        <f t="shared" si="38"/>
        <v>該当しない
N/A</v>
      </c>
      <c r="I238" s="79" t="str">
        <f t="shared" si="36"/>
        <v>No</v>
      </c>
      <c r="J238" s="79" t="s">
        <v>253</v>
      </c>
    </row>
    <row r="239" spans="1:10" ht="156">
      <c r="A239" s="79" t="s">
        <v>813</v>
      </c>
      <c r="B239" s="79" t="s">
        <v>796</v>
      </c>
      <c r="C239" s="79" t="s">
        <v>326</v>
      </c>
      <c r="D239" s="79" t="s">
        <v>814</v>
      </c>
      <c r="E239" s="79" t="s">
        <v>296</v>
      </c>
      <c r="F239" s="79" t="s">
        <v>265</v>
      </c>
      <c r="G239" s="79" t="s">
        <v>265</v>
      </c>
      <c r="H239" s="79" t="str">
        <f t="shared" si="38"/>
        <v>該当しない
N/A</v>
      </c>
      <c r="I239" s="79" t="str">
        <f t="shared" si="36"/>
        <v>No</v>
      </c>
      <c r="J239" s="79" t="s">
        <v>253</v>
      </c>
    </row>
    <row r="240" spans="1:10" ht="129.94999999999999">
      <c r="A240" s="79" t="s">
        <v>815</v>
      </c>
      <c r="B240" s="79" t="s">
        <v>796</v>
      </c>
      <c r="C240" s="79" t="s">
        <v>326</v>
      </c>
      <c r="D240" s="79" t="s">
        <v>816</v>
      </c>
      <c r="E240" s="79" t="s">
        <v>296</v>
      </c>
      <c r="F240" s="79" t="s">
        <v>265</v>
      </c>
      <c r="G240" s="79" t="s">
        <v>265</v>
      </c>
      <c r="H240" s="79" t="str">
        <f t="shared" si="38"/>
        <v>該当しない
N/A</v>
      </c>
      <c r="I240" s="79" t="str">
        <f t="shared" si="36"/>
        <v>No</v>
      </c>
      <c r="J240" s="79" t="s">
        <v>253</v>
      </c>
    </row>
    <row r="241" spans="1:10" ht="129.94999999999999">
      <c r="A241" s="79" t="s">
        <v>817</v>
      </c>
      <c r="B241" s="79" t="s">
        <v>796</v>
      </c>
      <c r="C241" s="79" t="s">
        <v>326</v>
      </c>
      <c r="D241" s="79" t="s">
        <v>818</v>
      </c>
      <c r="E241" s="79" t="s">
        <v>296</v>
      </c>
      <c r="F241" s="79" t="s">
        <v>265</v>
      </c>
      <c r="G241" s="79" t="s">
        <v>265</v>
      </c>
      <c r="H241" s="79" t="str">
        <f t="shared" si="38"/>
        <v>該当しない
N/A</v>
      </c>
      <c r="I241" s="79" t="str">
        <f t="shared" si="36"/>
        <v>No</v>
      </c>
      <c r="J241" s="79" t="s">
        <v>253</v>
      </c>
    </row>
    <row r="242" spans="1:10" ht="129.94999999999999">
      <c r="A242" s="79" t="s">
        <v>819</v>
      </c>
      <c r="B242" s="79" t="s">
        <v>796</v>
      </c>
      <c r="C242" s="79" t="s">
        <v>326</v>
      </c>
      <c r="D242" s="79" t="s">
        <v>820</v>
      </c>
      <c r="E242" s="79" t="s">
        <v>296</v>
      </c>
      <c r="F242" s="79" t="s">
        <v>265</v>
      </c>
      <c r="G242" s="79" t="s">
        <v>265</v>
      </c>
      <c r="H242" s="79" t="str">
        <f t="shared" si="38"/>
        <v>該当しない
N/A</v>
      </c>
      <c r="I242" s="79" t="str">
        <f t="shared" si="36"/>
        <v>No</v>
      </c>
      <c r="J242" s="79" t="s">
        <v>253</v>
      </c>
    </row>
    <row r="243" spans="1:10" ht="129.94999999999999">
      <c r="A243" s="79" t="s">
        <v>821</v>
      </c>
      <c r="B243" s="79" t="s">
        <v>796</v>
      </c>
      <c r="C243" s="79" t="s">
        <v>326</v>
      </c>
      <c r="D243" s="79" t="s">
        <v>822</v>
      </c>
      <c r="E243" s="79" t="s">
        <v>296</v>
      </c>
      <c r="F243" s="79" t="s">
        <v>265</v>
      </c>
      <c r="G243" s="79" t="s">
        <v>265</v>
      </c>
      <c r="H243" s="79" t="str">
        <f t="shared" si="38"/>
        <v>該当しない
N/A</v>
      </c>
      <c r="I243" s="79" t="str">
        <f t="shared" si="36"/>
        <v>No</v>
      </c>
      <c r="J243" s="79" t="s">
        <v>253</v>
      </c>
    </row>
    <row r="244" spans="1:10" ht="143.1">
      <c r="A244" s="79" t="s">
        <v>823</v>
      </c>
      <c r="B244" s="79" t="s">
        <v>796</v>
      </c>
      <c r="C244" s="79" t="s">
        <v>326</v>
      </c>
      <c r="D244" s="79" t="s">
        <v>824</v>
      </c>
      <c r="E244" s="79" t="s">
        <v>296</v>
      </c>
      <c r="F244" s="79" t="s">
        <v>265</v>
      </c>
      <c r="G244" s="79" t="s">
        <v>265</v>
      </c>
      <c r="H244" s="79" t="str">
        <f t="shared" si="38"/>
        <v>該当しない
N/A</v>
      </c>
      <c r="I244" s="79" t="str">
        <f t="shared" si="36"/>
        <v>No</v>
      </c>
      <c r="J244" s="79" t="s">
        <v>253</v>
      </c>
    </row>
    <row r="245" spans="1:10" ht="260.10000000000002">
      <c r="A245" s="79" t="s">
        <v>825</v>
      </c>
      <c r="B245" s="79" t="s">
        <v>796</v>
      </c>
      <c r="C245" s="79" t="s">
        <v>826</v>
      </c>
      <c r="D245" s="79" t="s">
        <v>827</v>
      </c>
      <c r="E245" s="79" t="s">
        <v>296</v>
      </c>
      <c r="F245" s="79" t="s">
        <v>265</v>
      </c>
      <c r="G245" s="79" t="s">
        <v>265</v>
      </c>
      <c r="H245" s="79" t="str">
        <f t="shared" si="38"/>
        <v>該当しない
N/A</v>
      </c>
      <c r="I245" s="79" t="str">
        <f t="shared" si="36"/>
        <v>No</v>
      </c>
      <c r="J245" s="79" t="s">
        <v>253</v>
      </c>
    </row>
    <row r="246" spans="1:10" ht="207.95">
      <c r="A246" s="79" t="s">
        <v>828</v>
      </c>
      <c r="B246" s="79" t="s">
        <v>796</v>
      </c>
      <c r="C246" s="79" t="s">
        <v>829</v>
      </c>
      <c r="D246" s="79"/>
      <c r="E246" s="79" t="s">
        <v>431</v>
      </c>
      <c r="F246" s="79" t="s">
        <v>290</v>
      </c>
      <c r="G246" s="79" t="s">
        <v>290</v>
      </c>
      <c r="H246" s="79" t="str">
        <f t="shared" si="38"/>
        <v>未定
TBD</v>
      </c>
      <c r="I246" s="79" t="str">
        <f t="shared" si="36"/>
        <v>TBD</v>
      </c>
      <c r="J246" s="79" t="s">
        <v>323</v>
      </c>
    </row>
    <row r="247" spans="1:10" ht="104.1">
      <c r="A247" s="79" t="s">
        <v>830</v>
      </c>
      <c r="B247" s="79" t="s">
        <v>831</v>
      </c>
      <c r="C247" s="79" t="s">
        <v>832</v>
      </c>
      <c r="D247" s="79" t="s">
        <v>833</v>
      </c>
      <c r="E247" s="79" t="s">
        <v>296</v>
      </c>
      <c r="F247" s="79" t="s">
        <v>265</v>
      </c>
      <c r="G247" s="79" t="s">
        <v>290</v>
      </c>
      <c r="H247" s="79" t="str">
        <f t="shared" si="38"/>
        <v>未定
TBD</v>
      </c>
      <c r="I247" s="79" t="str">
        <f t="shared" si="36"/>
        <v>TBD</v>
      </c>
      <c r="J247" s="79" t="s">
        <v>253</v>
      </c>
    </row>
    <row r="248" spans="1:10" ht="104.1">
      <c r="A248" s="79" t="s">
        <v>834</v>
      </c>
      <c r="B248" s="79" t="s">
        <v>831</v>
      </c>
      <c r="C248" s="79" t="s">
        <v>832</v>
      </c>
      <c r="D248" s="79" t="s">
        <v>833</v>
      </c>
      <c r="E248" s="79" t="s">
        <v>257</v>
      </c>
      <c r="F248" s="79" t="s">
        <v>265</v>
      </c>
      <c r="G248" s="79" t="s">
        <v>265</v>
      </c>
      <c r="H248" s="79" t="str">
        <f>IF(F248="該当する
Application period ends by the end of January 2023","該当する
Application period ends by the end of January 2023",IF(F248="未定
TBD","未定
TBD",IF(F248="該当しない
N/A","該当しない
N/A","")))</f>
        <v>該当しない
N/A</v>
      </c>
      <c r="I248" s="79" t="str">
        <f t="shared" si="36"/>
        <v>No</v>
      </c>
      <c r="J248" s="79" t="s">
        <v>253</v>
      </c>
    </row>
    <row r="249" spans="1:10" ht="78">
      <c r="A249" s="79" t="s">
        <v>835</v>
      </c>
      <c r="B249" s="79" t="s">
        <v>836</v>
      </c>
      <c r="C249" s="79" t="s">
        <v>342</v>
      </c>
      <c r="D249" s="79" t="s">
        <v>837</v>
      </c>
      <c r="E249" s="79" t="s">
        <v>264</v>
      </c>
      <c r="F249" s="79"/>
      <c r="G249" s="79" t="s">
        <v>290</v>
      </c>
      <c r="H249" s="79" t="str">
        <f>IF(G249="未定
TBD","未定
TBD",IF(G249="該当しない
N/A","該当しない
N/A",""))</f>
        <v>未定
TBD</v>
      </c>
      <c r="I249" s="79" t="str">
        <f t="shared" si="36"/>
        <v>TBD</v>
      </c>
      <c r="J249" s="79" t="s">
        <v>253</v>
      </c>
    </row>
    <row r="250" spans="1:10" ht="117">
      <c r="A250" s="79" t="s">
        <v>838</v>
      </c>
      <c r="B250" s="79" t="s">
        <v>836</v>
      </c>
      <c r="C250" s="79" t="s">
        <v>342</v>
      </c>
      <c r="D250" s="79" t="s">
        <v>839</v>
      </c>
      <c r="E250" s="79" t="s">
        <v>296</v>
      </c>
      <c r="F250" s="79" t="s">
        <v>290</v>
      </c>
      <c r="G250" s="79" t="s">
        <v>290</v>
      </c>
      <c r="H250" s="79" t="str">
        <f>IF(F250="未定
TBD","未定
TBD",IF(G250="未定
TBD","未定
TBD",IF(F250="該当しない
N/A","該当しない
N/A", IF(G250="該当しない
N/A","該当しない
N/A", ""))))</f>
        <v>未定
TBD</v>
      </c>
      <c r="I250" s="79" t="str">
        <f t="shared" si="36"/>
        <v>TBD</v>
      </c>
      <c r="J250" s="79" t="s">
        <v>253</v>
      </c>
    </row>
    <row r="251" spans="1:10" ht="78">
      <c r="A251" s="79" t="s">
        <v>840</v>
      </c>
      <c r="B251" s="79" t="s">
        <v>841</v>
      </c>
      <c r="C251" s="79" t="s">
        <v>842</v>
      </c>
      <c r="D251" s="79" t="s">
        <v>642</v>
      </c>
      <c r="E251" s="79" t="s">
        <v>264</v>
      </c>
      <c r="F251" s="79" t="s">
        <v>265</v>
      </c>
      <c r="G251" s="79" t="s">
        <v>265</v>
      </c>
      <c r="H251" s="79" t="str">
        <f t="shared" ref="H251:H255" si="39">IF(G251="未定
TBD","未定
TBD",IF(G251="該当しない
N/A","該当しない
N/A",""))</f>
        <v>該当しない
N/A</v>
      </c>
      <c r="I251" s="79" t="str">
        <f t="shared" si="36"/>
        <v>No</v>
      </c>
      <c r="J251" s="79" t="s">
        <v>253</v>
      </c>
    </row>
    <row r="252" spans="1:10" ht="78">
      <c r="A252" s="79" t="s">
        <v>843</v>
      </c>
      <c r="B252" s="79" t="s">
        <v>841</v>
      </c>
      <c r="C252" s="79" t="s">
        <v>842</v>
      </c>
      <c r="D252" s="79" t="s">
        <v>642</v>
      </c>
      <c r="E252" s="79" t="s">
        <v>264</v>
      </c>
      <c r="F252" s="79" t="s">
        <v>265</v>
      </c>
      <c r="G252" s="79" t="s">
        <v>265</v>
      </c>
      <c r="H252" s="79" t="str">
        <f t="shared" si="39"/>
        <v>該当しない
N/A</v>
      </c>
      <c r="I252" s="79" t="str">
        <f t="shared" si="36"/>
        <v>No</v>
      </c>
      <c r="J252" s="79" t="s">
        <v>253</v>
      </c>
    </row>
    <row r="253" spans="1:10" ht="78">
      <c r="A253" s="79" t="s">
        <v>844</v>
      </c>
      <c r="B253" s="79" t="s">
        <v>841</v>
      </c>
      <c r="C253" s="79" t="s">
        <v>842</v>
      </c>
      <c r="D253" s="79" t="s">
        <v>642</v>
      </c>
      <c r="E253" s="79" t="s">
        <v>264</v>
      </c>
      <c r="F253" s="79" t="s">
        <v>265</v>
      </c>
      <c r="G253" s="79" t="s">
        <v>265</v>
      </c>
      <c r="H253" s="79" t="str">
        <f t="shared" si="39"/>
        <v>該当しない
N/A</v>
      </c>
      <c r="I253" s="79" t="str">
        <f t="shared" si="36"/>
        <v>No</v>
      </c>
      <c r="J253" s="79" t="s">
        <v>253</v>
      </c>
    </row>
    <row r="254" spans="1:10" ht="78">
      <c r="A254" s="79" t="s">
        <v>845</v>
      </c>
      <c r="B254" s="79" t="s">
        <v>841</v>
      </c>
      <c r="C254" s="79" t="s">
        <v>842</v>
      </c>
      <c r="D254" s="79" t="s">
        <v>642</v>
      </c>
      <c r="E254" s="79" t="s">
        <v>264</v>
      </c>
      <c r="F254" s="79" t="s">
        <v>265</v>
      </c>
      <c r="G254" s="79" t="s">
        <v>265</v>
      </c>
      <c r="H254" s="79" t="str">
        <f t="shared" si="39"/>
        <v>該当しない
N/A</v>
      </c>
      <c r="I254" s="79" t="str">
        <f t="shared" si="36"/>
        <v>No</v>
      </c>
      <c r="J254" s="79" t="s">
        <v>253</v>
      </c>
    </row>
    <row r="255" spans="1:10" ht="78">
      <c r="A255" s="79" t="s">
        <v>846</v>
      </c>
      <c r="B255" s="79" t="s">
        <v>841</v>
      </c>
      <c r="C255" s="79" t="s">
        <v>842</v>
      </c>
      <c r="D255" s="79" t="s">
        <v>642</v>
      </c>
      <c r="E255" s="79" t="s">
        <v>264</v>
      </c>
      <c r="F255" s="79" t="s">
        <v>265</v>
      </c>
      <c r="G255" s="79" t="s">
        <v>265</v>
      </c>
      <c r="H255" s="79" t="str">
        <f t="shared" si="39"/>
        <v>該当しない
N/A</v>
      </c>
      <c r="I255" s="79" t="str">
        <f t="shared" ref="I255:I286" si="40">IF(H255="未定
TBD","TBD",IF(H255="該当する
Application period ends by the end of January 2023","Yes","No"))</f>
        <v>No</v>
      </c>
      <c r="J255" s="79" t="s">
        <v>253</v>
      </c>
    </row>
    <row r="256" spans="1:10" ht="90.95">
      <c r="A256" s="79" t="s">
        <v>847</v>
      </c>
      <c r="B256" s="79" t="s">
        <v>848</v>
      </c>
      <c r="C256" s="79" t="s">
        <v>849</v>
      </c>
      <c r="D256" s="79" t="s">
        <v>850</v>
      </c>
      <c r="E256" s="79" t="s">
        <v>257</v>
      </c>
      <c r="F256" s="79" t="s">
        <v>370</v>
      </c>
      <c r="G256" s="79" t="s">
        <v>851</v>
      </c>
      <c r="H256" s="79" t="str">
        <f t="shared" ref="H256:H257" si="41">IF(F256="該当する
Application period ends by the end of January 2023","該当する
Application period ends by the end of January 2023",IF(F256="未定
TBD","未定
TBD",IF(F256="該当しない
N/A","該当しない
N/A","")))</f>
        <v>該当しない
N/A</v>
      </c>
      <c r="I256" s="79" t="str">
        <f t="shared" si="40"/>
        <v>No</v>
      </c>
      <c r="J256" s="79" t="s">
        <v>246</v>
      </c>
    </row>
    <row r="257" spans="1:10" ht="90.95">
      <c r="A257" s="79" t="s">
        <v>852</v>
      </c>
      <c r="B257" s="79" t="s">
        <v>848</v>
      </c>
      <c r="C257" s="79" t="s">
        <v>849</v>
      </c>
      <c r="D257" s="79" t="s">
        <v>850</v>
      </c>
      <c r="E257" s="79" t="s">
        <v>257</v>
      </c>
      <c r="F257" s="79" t="s">
        <v>370</v>
      </c>
      <c r="G257" s="79" t="s">
        <v>851</v>
      </c>
      <c r="H257" s="79" t="str">
        <f t="shared" si="41"/>
        <v>該当しない
N/A</v>
      </c>
      <c r="I257" s="79" t="str">
        <f t="shared" si="40"/>
        <v>No</v>
      </c>
      <c r="J257" s="79" t="s">
        <v>246</v>
      </c>
    </row>
    <row r="258" spans="1:10" ht="78">
      <c r="A258" s="79" t="s">
        <v>853</v>
      </c>
      <c r="B258" s="79" t="s">
        <v>854</v>
      </c>
      <c r="C258" s="79" t="s">
        <v>855</v>
      </c>
      <c r="D258" s="79" t="s">
        <v>856</v>
      </c>
      <c r="E258" s="79" t="s">
        <v>296</v>
      </c>
      <c r="F258" s="79" t="s">
        <v>290</v>
      </c>
      <c r="G258" s="79" t="s">
        <v>290</v>
      </c>
      <c r="H258" s="79" t="str">
        <f t="shared" ref="H258:H260" si="42">IF(F258="未定
TBD","未定
TBD",IF(G258="未定
TBD","未定
TBD",IF(F258="該当しない
N/A","該当しない
N/A", IF(G258="該当しない
N/A","該当しない
N/A", ""))))</f>
        <v>未定
TBD</v>
      </c>
      <c r="I258" s="79" t="str">
        <f t="shared" si="40"/>
        <v>TBD</v>
      </c>
      <c r="J258" s="79" t="s">
        <v>266</v>
      </c>
    </row>
    <row r="259" spans="1:10" ht="78">
      <c r="A259" s="79" t="s">
        <v>857</v>
      </c>
      <c r="B259" s="79" t="s">
        <v>854</v>
      </c>
      <c r="C259" s="79" t="s">
        <v>855</v>
      </c>
      <c r="D259" s="79" t="s">
        <v>856</v>
      </c>
      <c r="E259" s="79" t="s">
        <v>296</v>
      </c>
      <c r="F259" s="79" t="s">
        <v>290</v>
      </c>
      <c r="G259" s="79" t="s">
        <v>290</v>
      </c>
      <c r="H259" s="79" t="str">
        <f t="shared" si="42"/>
        <v>未定
TBD</v>
      </c>
      <c r="I259" s="79" t="str">
        <f t="shared" si="40"/>
        <v>TBD</v>
      </c>
      <c r="J259" s="79" t="s">
        <v>266</v>
      </c>
    </row>
    <row r="260" spans="1:10" ht="78">
      <c r="A260" s="79" t="s">
        <v>858</v>
      </c>
      <c r="B260" s="79" t="s">
        <v>854</v>
      </c>
      <c r="C260" s="79" t="s">
        <v>855</v>
      </c>
      <c r="D260" s="79" t="s">
        <v>856</v>
      </c>
      <c r="E260" s="79" t="s">
        <v>296</v>
      </c>
      <c r="F260" s="79" t="s">
        <v>290</v>
      </c>
      <c r="G260" s="79" t="s">
        <v>290</v>
      </c>
      <c r="H260" s="79" t="str">
        <f t="shared" si="42"/>
        <v>未定
TBD</v>
      </c>
      <c r="I260" s="79" t="str">
        <f t="shared" si="40"/>
        <v>TBD</v>
      </c>
      <c r="J260" s="79" t="s">
        <v>266</v>
      </c>
    </row>
    <row r="261" spans="1:10" ht="104.1">
      <c r="A261" s="79" t="s">
        <v>859</v>
      </c>
      <c r="B261" s="79" t="s">
        <v>860</v>
      </c>
      <c r="C261" s="79" t="s">
        <v>861</v>
      </c>
      <c r="D261" s="79" t="s">
        <v>862</v>
      </c>
      <c r="E261" s="79" t="s">
        <v>257</v>
      </c>
      <c r="F261" s="79" t="s">
        <v>265</v>
      </c>
      <c r="G261" s="79"/>
      <c r="H261" s="79" t="str">
        <f t="shared" ref="H261:H281" si="43">IF(F261="該当する
Application period ends by the end of January 2023","該当する
Application period ends by the end of January 2023",IF(F261="未定
TBD","未定
TBD",IF(F261="該当しない
N/A","該当しない
N/A","")))</f>
        <v>該当しない
N/A</v>
      </c>
      <c r="I261" s="79" t="str">
        <f t="shared" si="40"/>
        <v>No</v>
      </c>
      <c r="J261" s="79" t="s">
        <v>266</v>
      </c>
    </row>
    <row r="262" spans="1:10" ht="65.099999999999994">
      <c r="A262" s="79" t="s">
        <v>863</v>
      </c>
      <c r="B262" s="79" t="s">
        <v>860</v>
      </c>
      <c r="C262" s="79" t="s">
        <v>864</v>
      </c>
      <c r="D262" s="79" t="s">
        <v>865</v>
      </c>
      <c r="E262" s="79" t="s">
        <v>257</v>
      </c>
      <c r="F262" s="79" t="s">
        <v>265</v>
      </c>
      <c r="G262" s="79"/>
      <c r="H262" s="79" t="str">
        <f t="shared" si="43"/>
        <v>該当しない
N/A</v>
      </c>
      <c r="I262" s="79" t="str">
        <f t="shared" si="40"/>
        <v>No</v>
      </c>
      <c r="J262" s="79" t="s">
        <v>266</v>
      </c>
    </row>
    <row r="263" spans="1:10" ht="104.1">
      <c r="A263" s="79" t="s">
        <v>866</v>
      </c>
      <c r="B263" s="79" t="s">
        <v>860</v>
      </c>
      <c r="C263" s="79" t="s">
        <v>861</v>
      </c>
      <c r="D263" s="79" t="s">
        <v>867</v>
      </c>
      <c r="E263" s="79" t="s">
        <v>257</v>
      </c>
      <c r="F263" s="79" t="s">
        <v>265</v>
      </c>
      <c r="G263" s="79"/>
      <c r="H263" s="79" t="str">
        <f t="shared" si="43"/>
        <v>該当しない
N/A</v>
      </c>
      <c r="I263" s="79" t="str">
        <f t="shared" si="40"/>
        <v>No</v>
      </c>
      <c r="J263" s="79"/>
    </row>
    <row r="264" spans="1:10" ht="78">
      <c r="A264" s="79" t="s">
        <v>868</v>
      </c>
      <c r="B264" s="79" t="s">
        <v>869</v>
      </c>
      <c r="C264" s="79" t="s">
        <v>870</v>
      </c>
      <c r="D264" s="79" t="s">
        <v>871</v>
      </c>
      <c r="E264" s="79" t="s">
        <v>257</v>
      </c>
      <c r="F264" s="79" t="s">
        <v>290</v>
      </c>
      <c r="G264" s="79"/>
      <c r="H264" s="79" t="str">
        <f t="shared" si="43"/>
        <v>未定
TBD</v>
      </c>
      <c r="I264" s="79" t="str">
        <f t="shared" si="40"/>
        <v>TBD</v>
      </c>
      <c r="J264" s="79" t="s">
        <v>266</v>
      </c>
    </row>
    <row r="265" spans="1:10" ht="78">
      <c r="A265" s="79" t="s">
        <v>872</v>
      </c>
      <c r="B265" s="79" t="s">
        <v>869</v>
      </c>
      <c r="C265" s="79" t="s">
        <v>870</v>
      </c>
      <c r="D265" s="79" t="s">
        <v>873</v>
      </c>
      <c r="E265" s="79" t="s">
        <v>257</v>
      </c>
      <c r="F265" s="79" t="s">
        <v>290</v>
      </c>
      <c r="G265" s="79"/>
      <c r="H265" s="79" t="str">
        <f t="shared" si="43"/>
        <v>未定
TBD</v>
      </c>
      <c r="I265" s="79" t="str">
        <f t="shared" si="40"/>
        <v>TBD</v>
      </c>
      <c r="J265" s="79" t="s">
        <v>266</v>
      </c>
    </row>
    <row r="266" spans="1:10" ht="90.95">
      <c r="A266" s="79" t="s">
        <v>874</v>
      </c>
      <c r="B266" s="79" t="s">
        <v>869</v>
      </c>
      <c r="C266" s="79" t="s">
        <v>875</v>
      </c>
      <c r="D266" s="79" t="s">
        <v>876</v>
      </c>
      <c r="E266" s="79" t="s">
        <v>257</v>
      </c>
      <c r="F266" s="79" t="s">
        <v>290</v>
      </c>
      <c r="G266" s="79"/>
      <c r="H266" s="79" t="str">
        <f t="shared" si="43"/>
        <v>未定
TBD</v>
      </c>
      <c r="I266" s="79" t="str">
        <f t="shared" si="40"/>
        <v>TBD</v>
      </c>
      <c r="J266" s="79" t="s">
        <v>266</v>
      </c>
    </row>
    <row r="267" spans="1:10" ht="104.1">
      <c r="A267" s="79" t="s">
        <v>877</v>
      </c>
      <c r="B267" s="79" t="s">
        <v>878</v>
      </c>
      <c r="C267" s="79" t="s">
        <v>879</v>
      </c>
      <c r="D267" s="79" t="s">
        <v>880</v>
      </c>
      <c r="E267" s="79" t="s">
        <v>257</v>
      </c>
      <c r="F267" s="79" t="s">
        <v>265</v>
      </c>
      <c r="G267" s="79" t="s">
        <v>851</v>
      </c>
      <c r="H267" s="79" t="str">
        <f t="shared" si="43"/>
        <v>該当しない
N/A</v>
      </c>
      <c r="I267" s="79" t="str">
        <f t="shared" si="40"/>
        <v>No</v>
      </c>
      <c r="J267" s="79" t="s">
        <v>266</v>
      </c>
    </row>
    <row r="268" spans="1:10" ht="90.95">
      <c r="A268" s="79" t="s">
        <v>881</v>
      </c>
      <c r="B268" s="79" t="s">
        <v>878</v>
      </c>
      <c r="C268" s="79" t="s">
        <v>879</v>
      </c>
      <c r="D268" s="79" t="s">
        <v>882</v>
      </c>
      <c r="E268" s="79" t="s">
        <v>257</v>
      </c>
      <c r="F268" s="79" t="s">
        <v>265</v>
      </c>
      <c r="G268" s="79" t="s">
        <v>851</v>
      </c>
      <c r="H268" s="79" t="str">
        <f t="shared" si="43"/>
        <v>該当しない
N/A</v>
      </c>
      <c r="I268" s="79" t="str">
        <f t="shared" si="40"/>
        <v>No</v>
      </c>
      <c r="J268" s="79" t="s">
        <v>266</v>
      </c>
    </row>
    <row r="269" spans="1:10" ht="117">
      <c r="A269" s="79" t="s">
        <v>883</v>
      </c>
      <c r="B269" s="79" t="s">
        <v>878</v>
      </c>
      <c r="C269" s="79" t="s">
        <v>879</v>
      </c>
      <c r="D269" s="79" t="s">
        <v>884</v>
      </c>
      <c r="E269" s="79" t="s">
        <v>257</v>
      </c>
      <c r="F269" s="79" t="s">
        <v>265</v>
      </c>
      <c r="G269" s="79" t="s">
        <v>851</v>
      </c>
      <c r="H269" s="79" t="str">
        <f t="shared" si="43"/>
        <v>該当しない
N/A</v>
      </c>
      <c r="I269" s="79" t="str">
        <f t="shared" si="40"/>
        <v>No</v>
      </c>
      <c r="J269" s="79" t="s">
        <v>266</v>
      </c>
    </row>
    <row r="270" spans="1:10" ht="143.1">
      <c r="A270" s="79" t="s">
        <v>885</v>
      </c>
      <c r="B270" s="79" t="s">
        <v>878</v>
      </c>
      <c r="C270" s="79" t="s">
        <v>879</v>
      </c>
      <c r="D270" s="79" t="s">
        <v>886</v>
      </c>
      <c r="E270" s="79" t="s">
        <v>257</v>
      </c>
      <c r="F270" s="79" t="s">
        <v>265</v>
      </c>
      <c r="G270" s="79" t="s">
        <v>851</v>
      </c>
      <c r="H270" s="79" t="str">
        <f t="shared" si="43"/>
        <v>該当しない
N/A</v>
      </c>
      <c r="I270" s="79" t="str">
        <f t="shared" si="40"/>
        <v>No</v>
      </c>
      <c r="J270" s="79" t="s">
        <v>266</v>
      </c>
    </row>
    <row r="271" spans="1:10" ht="78">
      <c r="A271" s="79" t="s">
        <v>887</v>
      </c>
      <c r="B271" s="79" t="s">
        <v>878</v>
      </c>
      <c r="C271" s="79" t="s">
        <v>888</v>
      </c>
      <c r="D271" s="79" t="s">
        <v>889</v>
      </c>
      <c r="E271" s="79" t="s">
        <v>257</v>
      </c>
      <c r="F271" s="79" t="s">
        <v>265</v>
      </c>
      <c r="G271" s="79" t="s">
        <v>851</v>
      </c>
      <c r="H271" s="79" t="str">
        <f t="shared" si="43"/>
        <v>該当しない
N/A</v>
      </c>
      <c r="I271" s="79" t="str">
        <f t="shared" si="40"/>
        <v>No</v>
      </c>
      <c r="J271" s="79" t="s">
        <v>266</v>
      </c>
    </row>
    <row r="272" spans="1:10" ht="78">
      <c r="A272" s="79" t="s">
        <v>890</v>
      </c>
      <c r="B272" s="79" t="s">
        <v>878</v>
      </c>
      <c r="C272" s="79" t="s">
        <v>888</v>
      </c>
      <c r="D272" s="79" t="s">
        <v>891</v>
      </c>
      <c r="E272" s="79" t="s">
        <v>257</v>
      </c>
      <c r="F272" s="79" t="s">
        <v>265</v>
      </c>
      <c r="G272" s="79" t="s">
        <v>851</v>
      </c>
      <c r="H272" s="79" t="str">
        <f t="shared" si="43"/>
        <v>該当しない
N/A</v>
      </c>
      <c r="I272" s="79" t="str">
        <f t="shared" si="40"/>
        <v>No</v>
      </c>
      <c r="J272" s="79" t="s">
        <v>266</v>
      </c>
    </row>
    <row r="273" spans="1:10" ht="78">
      <c r="A273" s="79" t="s">
        <v>892</v>
      </c>
      <c r="B273" s="79" t="s">
        <v>878</v>
      </c>
      <c r="C273" s="79" t="s">
        <v>888</v>
      </c>
      <c r="D273" s="79" t="s">
        <v>893</v>
      </c>
      <c r="E273" s="79" t="s">
        <v>257</v>
      </c>
      <c r="F273" s="79" t="s">
        <v>265</v>
      </c>
      <c r="G273" s="79" t="s">
        <v>851</v>
      </c>
      <c r="H273" s="79" t="str">
        <f t="shared" si="43"/>
        <v>該当しない
N/A</v>
      </c>
      <c r="I273" s="79" t="str">
        <f t="shared" si="40"/>
        <v>No</v>
      </c>
      <c r="J273" s="79" t="s">
        <v>266</v>
      </c>
    </row>
    <row r="274" spans="1:10" ht="78">
      <c r="A274" s="79" t="s">
        <v>894</v>
      </c>
      <c r="B274" s="79" t="s">
        <v>878</v>
      </c>
      <c r="C274" s="79" t="s">
        <v>888</v>
      </c>
      <c r="D274" s="79" t="s">
        <v>895</v>
      </c>
      <c r="E274" s="79" t="s">
        <v>257</v>
      </c>
      <c r="F274" s="79" t="s">
        <v>265</v>
      </c>
      <c r="G274" s="79" t="s">
        <v>851</v>
      </c>
      <c r="H274" s="79" t="str">
        <f t="shared" si="43"/>
        <v>該当しない
N/A</v>
      </c>
      <c r="I274" s="79" t="str">
        <f t="shared" si="40"/>
        <v>No</v>
      </c>
      <c r="J274" s="79" t="s">
        <v>266</v>
      </c>
    </row>
    <row r="275" spans="1:10" ht="78">
      <c r="A275" s="79" t="s">
        <v>896</v>
      </c>
      <c r="B275" s="79" t="s">
        <v>878</v>
      </c>
      <c r="C275" s="79" t="s">
        <v>888</v>
      </c>
      <c r="D275" s="79" t="s">
        <v>897</v>
      </c>
      <c r="E275" s="79" t="s">
        <v>257</v>
      </c>
      <c r="F275" s="79" t="s">
        <v>265</v>
      </c>
      <c r="G275" s="79" t="s">
        <v>851</v>
      </c>
      <c r="H275" s="79" t="str">
        <f t="shared" si="43"/>
        <v>該当しない
N/A</v>
      </c>
      <c r="I275" s="79" t="str">
        <f t="shared" si="40"/>
        <v>No</v>
      </c>
      <c r="J275" s="79" t="s">
        <v>266</v>
      </c>
    </row>
    <row r="276" spans="1:10" ht="78">
      <c r="A276" s="79" t="s">
        <v>898</v>
      </c>
      <c r="B276" s="79" t="s">
        <v>878</v>
      </c>
      <c r="C276" s="79" t="s">
        <v>888</v>
      </c>
      <c r="D276" s="79" t="s">
        <v>899</v>
      </c>
      <c r="E276" s="79" t="s">
        <v>257</v>
      </c>
      <c r="F276" s="79" t="s">
        <v>265</v>
      </c>
      <c r="G276" s="79" t="s">
        <v>851</v>
      </c>
      <c r="H276" s="79" t="str">
        <f t="shared" si="43"/>
        <v>該当しない
N/A</v>
      </c>
      <c r="I276" s="79" t="str">
        <f t="shared" si="40"/>
        <v>No</v>
      </c>
      <c r="J276" s="79" t="s">
        <v>266</v>
      </c>
    </row>
    <row r="277" spans="1:10" ht="78">
      <c r="A277" s="79" t="s">
        <v>900</v>
      </c>
      <c r="B277" s="79" t="s">
        <v>901</v>
      </c>
      <c r="C277" s="79" t="s">
        <v>457</v>
      </c>
      <c r="D277" s="79"/>
      <c r="E277" s="79" t="s">
        <v>257</v>
      </c>
      <c r="F277" s="79" t="s">
        <v>290</v>
      </c>
      <c r="G277" s="79" t="s">
        <v>902</v>
      </c>
      <c r="H277" s="79" t="str">
        <f t="shared" si="43"/>
        <v>未定
TBD</v>
      </c>
      <c r="I277" s="79" t="str">
        <f t="shared" si="40"/>
        <v>TBD</v>
      </c>
      <c r="J277" s="79" t="s">
        <v>266</v>
      </c>
    </row>
    <row r="278" spans="1:10" ht="129.94999999999999">
      <c r="A278" s="79" t="s">
        <v>903</v>
      </c>
      <c r="B278" s="79" t="s">
        <v>901</v>
      </c>
      <c r="C278" s="79" t="s">
        <v>904</v>
      </c>
      <c r="D278" s="79" t="s">
        <v>905</v>
      </c>
      <c r="E278" s="79" t="s">
        <v>257</v>
      </c>
      <c r="F278" s="79" t="s">
        <v>290</v>
      </c>
      <c r="G278" s="79" t="s">
        <v>902</v>
      </c>
      <c r="H278" s="79" t="str">
        <f t="shared" si="43"/>
        <v>未定
TBD</v>
      </c>
      <c r="I278" s="79" t="str">
        <f t="shared" si="40"/>
        <v>TBD</v>
      </c>
      <c r="J278" s="79" t="s">
        <v>253</v>
      </c>
    </row>
    <row r="279" spans="1:10" ht="78">
      <c r="A279" s="79" t="s">
        <v>906</v>
      </c>
      <c r="B279" s="79" t="s">
        <v>901</v>
      </c>
      <c r="C279" s="79" t="s">
        <v>735</v>
      </c>
      <c r="D279" s="79"/>
      <c r="E279" s="79" t="s">
        <v>257</v>
      </c>
      <c r="F279" s="79" t="s">
        <v>290</v>
      </c>
      <c r="G279" s="79" t="s">
        <v>902</v>
      </c>
      <c r="H279" s="79" t="str">
        <f t="shared" si="43"/>
        <v>未定
TBD</v>
      </c>
      <c r="I279" s="79" t="str">
        <f t="shared" si="40"/>
        <v>TBD</v>
      </c>
      <c r="J279" s="79" t="s">
        <v>253</v>
      </c>
    </row>
    <row r="280" spans="1:10" ht="78">
      <c r="A280" s="79" t="s">
        <v>907</v>
      </c>
      <c r="B280" s="79" t="s">
        <v>901</v>
      </c>
      <c r="C280" s="79" t="s">
        <v>908</v>
      </c>
      <c r="D280" s="79"/>
      <c r="E280" s="79" t="s">
        <v>257</v>
      </c>
      <c r="F280" s="79" t="s">
        <v>290</v>
      </c>
      <c r="G280" s="79" t="s">
        <v>902</v>
      </c>
      <c r="H280" s="79" t="str">
        <f t="shared" si="43"/>
        <v>未定
TBD</v>
      </c>
      <c r="I280" s="79" t="str">
        <f t="shared" si="40"/>
        <v>TBD</v>
      </c>
      <c r="J280" s="79" t="s">
        <v>253</v>
      </c>
    </row>
    <row r="281" spans="1:10" ht="90.95">
      <c r="A281" s="79" t="s">
        <v>909</v>
      </c>
      <c r="B281" s="79" t="s">
        <v>910</v>
      </c>
      <c r="C281" s="79" t="s">
        <v>911</v>
      </c>
      <c r="D281" s="79" t="s">
        <v>912</v>
      </c>
      <c r="E281" s="79" t="s">
        <v>321</v>
      </c>
      <c r="F281" s="79" t="s">
        <v>244</v>
      </c>
      <c r="G281" s="79"/>
      <c r="H281" s="79" t="str">
        <f t="shared" si="43"/>
        <v>未定
TBD</v>
      </c>
      <c r="I281" s="79" t="str">
        <f t="shared" si="40"/>
        <v>TBD</v>
      </c>
      <c r="J281" s="79" t="s">
        <v>253</v>
      </c>
    </row>
    <row r="282" spans="1:10" ht="221.1">
      <c r="A282" s="79" t="s">
        <v>913</v>
      </c>
      <c r="B282" s="79" t="s">
        <v>910</v>
      </c>
      <c r="C282" s="79" t="s">
        <v>914</v>
      </c>
      <c r="D282" s="79" t="s">
        <v>915</v>
      </c>
      <c r="E282" s="79" t="s">
        <v>296</v>
      </c>
      <c r="F282" s="79" t="s">
        <v>297</v>
      </c>
      <c r="G282" s="79" t="s">
        <v>265</v>
      </c>
      <c r="H282" s="79" t="str">
        <f>IF(F282="未定
TBD","未定
TBD",IF(G282="未定
TBD","未定
TBD",IF(F282="該当しない
N/A","該当しない
N/A", IF(G282="該当しない
N/A","該当しない
N/A", ""))))</f>
        <v>該当しない
N/A</v>
      </c>
      <c r="I282" s="79" t="str">
        <f t="shared" si="40"/>
        <v>No</v>
      </c>
      <c r="J282" s="79" t="s">
        <v>253</v>
      </c>
    </row>
    <row r="283" spans="1:10" ht="90.95">
      <c r="A283" s="79" t="s">
        <v>916</v>
      </c>
      <c r="B283" s="79" t="s">
        <v>910</v>
      </c>
      <c r="C283" s="79" t="s">
        <v>914</v>
      </c>
      <c r="D283" s="79" t="s">
        <v>917</v>
      </c>
      <c r="E283" s="79" t="s">
        <v>257</v>
      </c>
      <c r="F283" s="79" t="s">
        <v>290</v>
      </c>
      <c r="G283" s="79"/>
      <c r="H283" s="79" t="str">
        <f t="shared" ref="H283:H287" si="44">IF(F283="該当する
Application period ends by the end of January 2023","該当する
Application period ends by the end of January 2023",IF(F283="未定
TBD","未定
TBD",IF(F283="該当しない
N/A","該当しない
N/A","")))</f>
        <v>未定
TBD</v>
      </c>
      <c r="I283" s="79" t="str">
        <f t="shared" si="40"/>
        <v>TBD</v>
      </c>
      <c r="J283" s="79" t="s">
        <v>253</v>
      </c>
    </row>
    <row r="284" spans="1:10" ht="90.95">
      <c r="A284" s="79" t="s">
        <v>918</v>
      </c>
      <c r="B284" s="79" t="s">
        <v>910</v>
      </c>
      <c r="C284" s="79" t="s">
        <v>914</v>
      </c>
      <c r="D284" s="79" t="s">
        <v>919</v>
      </c>
      <c r="E284" s="79" t="s">
        <v>257</v>
      </c>
      <c r="F284" s="79" t="s">
        <v>290</v>
      </c>
      <c r="G284" s="79"/>
      <c r="H284" s="79" t="str">
        <f t="shared" si="44"/>
        <v>未定
TBD</v>
      </c>
      <c r="I284" s="79" t="str">
        <f t="shared" si="40"/>
        <v>TBD</v>
      </c>
      <c r="J284" s="79" t="s">
        <v>253</v>
      </c>
    </row>
    <row r="285" spans="1:10" ht="78">
      <c r="A285" s="79" t="s">
        <v>920</v>
      </c>
      <c r="B285" s="79" t="s">
        <v>921</v>
      </c>
      <c r="C285" s="79" t="s">
        <v>922</v>
      </c>
      <c r="D285" s="79" t="s">
        <v>923</v>
      </c>
      <c r="E285" s="79" t="s">
        <v>321</v>
      </c>
      <c r="F285" s="79" t="s">
        <v>924</v>
      </c>
      <c r="G285" s="79"/>
      <c r="H285" s="79" t="s">
        <v>925</v>
      </c>
      <c r="I285" s="79" t="str">
        <f t="shared" si="40"/>
        <v>No</v>
      </c>
      <c r="J285" s="79" t="s">
        <v>323</v>
      </c>
    </row>
    <row r="286" spans="1:10" ht="90.95">
      <c r="A286" s="79" t="s">
        <v>926</v>
      </c>
      <c r="B286" s="79" t="s">
        <v>927</v>
      </c>
      <c r="C286" s="79" t="s">
        <v>928</v>
      </c>
      <c r="D286" s="79" t="s">
        <v>929</v>
      </c>
      <c r="E286" s="79" t="s">
        <v>257</v>
      </c>
      <c r="F286" s="79" t="s">
        <v>265</v>
      </c>
      <c r="G286" s="79"/>
      <c r="H286" s="79" t="str">
        <f t="shared" si="44"/>
        <v>該当しない
N/A</v>
      </c>
      <c r="I286" s="79" t="str">
        <f t="shared" si="40"/>
        <v>No</v>
      </c>
      <c r="J286" s="79" t="s">
        <v>253</v>
      </c>
    </row>
    <row r="287" spans="1:10" ht="90.95">
      <c r="A287" s="79" t="s">
        <v>930</v>
      </c>
      <c r="B287" s="79" t="s">
        <v>927</v>
      </c>
      <c r="C287" s="79" t="s">
        <v>928</v>
      </c>
      <c r="D287" s="79" t="s">
        <v>931</v>
      </c>
      <c r="E287" s="79" t="s">
        <v>257</v>
      </c>
      <c r="F287" s="79" t="s">
        <v>265</v>
      </c>
      <c r="G287" s="79"/>
      <c r="H287" s="79" t="str">
        <f t="shared" si="44"/>
        <v>該当しない
N/A</v>
      </c>
      <c r="I287" s="79" t="str">
        <f t="shared" ref="I287:I318" si="45">IF(H287="未定
TBD","TBD",IF(H287="該当する
Application period ends by the end of January 2023","Yes","No"))</f>
        <v>No</v>
      </c>
      <c r="J287" s="79" t="s">
        <v>253</v>
      </c>
    </row>
    <row r="288" spans="1:10" ht="78">
      <c r="A288" s="79" t="s">
        <v>932</v>
      </c>
      <c r="B288" s="79" t="s">
        <v>927</v>
      </c>
      <c r="C288" s="79" t="s">
        <v>326</v>
      </c>
      <c r="D288" s="79" t="s">
        <v>933</v>
      </c>
      <c r="E288" s="79" t="s">
        <v>264</v>
      </c>
      <c r="F288" s="79" t="s">
        <v>934</v>
      </c>
      <c r="G288" s="79" t="s">
        <v>265</v>
      </c>
      <c r="H288" s="79" t="str">
        <f t="shared" ref="H288:H290" si="46">IF(G288="未定
TBD","未定
TBD",IF(G288="該当しない
N/A","該当しない
N/A",""))</f>
        <v>該当しない
N/A</v>
      </c>
      <c r="I288" s="79" t="str">
        <f t="shared" si="45"/>
        <v>No</v>
      </c>
      <c r="J288" s="79" t="s">
        <v>253</v>
      </c>
    </row>
    <row r="289" spans="1:10" ht="129.94999999999999">
      <c r="A289" s="79" t="s">
        <v>935</v>
      </c>
      <c r="B289" s="79" t="s">
        <v>927</v>
      </c>
      <c r="C289" s="79" t="s">
        <v>936</v>
      </c>
      <c r="D289" s="79" t="s">
        <v>937</v>
      </c>
      <c r="E289" s="79" t="s">
        <v>264</v>
      </c>
      <c r="F289" s="79"/>
      <c r="G289" s="79" t="s">
        <v>265</v>
      </c>
      <c r="H289" s="79" t="str">
        <f t="shared" si="46"/>
        <v>該当しない
N/A</v>
      </c>
      <c r="I289" s="79" t="str">
        <f t="shared" si="45"/>
        <v>No</v>
      </c>
      <c r="J289" s="79" t="s">
        <v>253</v>
      </c>
    </row>
    <row r="290" spans="1:10" ht="129.94999999999999">
      <c r="A290" s="79" t="s">
        <v>938</v>
      </c>
      <c r="B290" s="79" t="s">
        <v>927</v>
      </c>
      <c r="C290" s="79" t="s">
        <v>936</v>
      </c>
      <c r="D290" s="79" t="s">
        <v>937</v>
      </c>
      <c r="E290" s="79" t="s">
        <v>264</v>
      </c>
      <c r="F290" s="79"/>
      <c r="G290" s="79" t="s">
        <v>265</v>
      </c>
      <c r="H290" s="79" t="str">
        <f t="shared" si="46"/>
        <v>該当しない
N/A</v>
      </c>
      <c r="I290" s="79" t="str">
        <f t="shared" si="45"/>
        <v>No</v>
      </c>
      <c r="J290" s="79" t="s">
        <v>253</v>
      </c>
    </row>
    <row r="291" spans="1:10" ht="78">
      <c r="A291" s="79" t="s">
        <v>939</v>
      </c>
      <c r="B291" s="79" t="s">
        <v>940</v>
      </c>
      <c r="C291" s="79" t="s">
        <v>457</v>
      </c>
      <c r="D291" s="79" t="s">
        <v>941</v>
      </c>
      <c r="E291" s="79" t="s">
        <v>257</v>
      </c>
      <c r="F291" s="79" t="s">
        <v>290</v>
      </c>
      <c r="G291" s="79"/>
      <c r="H291" s="79" t="str">
        <f>IF(F291="該当する
Application period ends by the end of January 2023","該当する
Application period ends by the end of January 2023",IF(F291="未定
TBD","未定
TBD",IF(F291="該当しない
N/A","該当しない
N/A","")))</f>
        <v>未定
TBD</v>
      </c>
      <c r="I291" s="79" t="str">
        <f t="shared" si="45"/>
        <v>TBD</v>
      </c>
      <c r="J291" s="79" t="s">
        <v>266</v>
      </c>
    </row>
    <row r="292" spans="1:10" ht="78">
      <c r="A292" s="79" t="s">
        <v>942</v>
      </c>
      <c r="B292" s="79" t="s">
        <v>940</v>
      </c>
      <c r="C292" s="79" t="s">
        <v>342</v>
      </c>
      <c r="D292" s="79" t="s">
        <v>943</v>
      </c>
      <c r="E292" s="79" t="s">
        <v>264</v>
      </c>
      <c r="F292" s="79"/>
      <c r="G292" s="79" t="s">
        <v>718</v>
      </c>
      <c r="H292" s="79" t="str">
        <f t="shared" ref="H292:H295" si="47">IF(G292="未定
TBD","未定
TBD",IF(G292="該当しない
N/A","該当しない
N/A",""))</f>
        <v>該当しない
N/A</v>
      </c>
      <c r="I292" s="79" t="str">
        <f t="shared" si="45"/>
        <v>No</v>
      </c>
      <c r="J292" s="79" t="s">
        <v>253</v>
      </c>
    </row>
    <row r="293" spans="1:10" ht="78">
      <c r="A293" s="79" t="s">
        <v>944</v>
      </c>
      <c r="B293" s="79" t="s">
        <v>940</v>
      </c>
      <c r="C293" s="79" t="s">
        <v>342</v>
      </c>
      <c r="D293" s="79" t="s">
        <v>945</v>
      </c>
      <c r="E293" s="79" t="s">
        <v>264</v>
      </c>
      <c r="F293" s="79"/>
      <c r="G293" s="79" t="s">
        <v>718</v>
      </c>
      <c r="H293" s="79" t="str">
        <f t="shared" si="47"/>
        <v>該当しない
N/A</v>
      </c>
      <c r="I293" s="79" t="str">
        <f t="shared" si="45"/>
        <v>No</v>
      </c>
      <c r="J293" s="79" t="s">
        <v>253</v>
      </c>
    </row>
    <row r="294" spans="1:10" ht="78">
      <c r="A294" s="79" t="s">
        <v>946</v>
      </c>
      <c r="B294" s="79" t="s">
        <v>940</v>
      </c>
      <c r="C294" s="79" t="s">
        <v>731</v>
      </c>
      <c r="D294" s="79" t="s">
        <v>947</v>
      </c>
      <c r="E294" s="79" t="s">
        <v>264</v>
      </c>
      <c r="F294" s="79"/>
      <c r="G294" s="79" t="s">
        <v>297</v>
      </c>
      <c r="H294" s="79" t="s">
        <v>297</v>
      </c>
      <c r="I294" s="79" t="str">
        <f t="shared" si="45"/>
        <v>No</v>
      </c>
      <c r="J294" s="79" t="s">
        <v>266</v>
      </c>
    </row>
    <row r="295" spans="1:10" ht="104.1">
      <c r="A295" s="79" t="s">
        <v>948</v>
      </c>
      <c r="B295" s="79" t="s">
        <v>940</v>
      </c>
      <c r="C295" s="79" t="s">
        <v>949</v>
      </c>
      <c r="D295" s="79" t="s">
        <v>950</v>
      </c>
      <c r="E295" s="79" t="s">
        <v>264</v>
      </c>
      <c r="F295" s="79"/>
      <c r="G295" s="79" t="s">
        <v>265</v>
      </c>
      <c r="H295" s="79" t="str">
        <f t="shared" si="47"/>
        <v>該当しない
N/A</v>
      </c>
      <c r="I295" s="79" t="str">
        <f t="shared" si="45"/>
        <v>No</v>
      </c>
      <c r="J295" s="79" t="s">
        <v>253</v>
      </c>
    </row>
    <row r="296" spans="1:10" ht="104.1">
      <c r="A296" s="79" t="s">
        <v>951</v>
      </c>
      <c r="B296" s="79" t="s">
        <v>952</v>
      </c>
      <c r="C296" s="79" t="s">
        <v>241</v>
      </c>
      <c r="D296" s="79" t="s">
        <v>953</v>
      </c>
      <c r="E296" s="79" t="s">
        <v>257</v>
      </c>
      <c r="F296" s="79" t="s">
        <v>265</v>
      </c>
      <c r="G296" s="79"/>
      <c r="H296" s="79" t="str">
        <f t="shared" ref="H296:H297" si="48">IF(F296="該当する
Application period ends by the end of January 2023","該当する
Application period ends by the end of January 2023",IF(F296="未定
TBD","未定
TBD",IF(F296="該当しない
N/A","該当しない
N/A","")))</f>
        <v>該当しない
N/A</v>
      </c>
      <c r="I296" s="79" t="str">
        <f t="shared" si="45"/>
        <v>No</v>
      </c>
      <c r="J296" s="79" t="s">
        <v>266</v>
      </c>
    </row>
    <row r="297" spans="1:10" ht="129.94999999999999">
      <c r="A297" s="79" t="s">
        <v>954</v>
      </c>
      <c r="B297" s="79" t="s">
        <v>952</v>
      </c>
      <c r="C297" s="79" t="s">
        <v>955</v>
      </c>
      <c r="D297" s="79" t="s">
        <v>956</v>
      </c>
      <c r="E297" s="79" t="s">
        <v>257</v>
      </c>
      <c r="F297" s="79" t="s">
        <v>265</v>
      </c>
      <c r="G297" s="79" t="s">
        <v>265</v>
      </c>
      <c r="H297" s="79" t="str">
        <f t="shared" si="48"/>
        <v>該当しない
N/A</v>
      </c>
      <c r="I297" s="79" t="str">
        <f t="shared" si="45"/>
        <v>No</v>
      </c>
      <c r="J297" s="79" t="s">
        <v>253</v>
      </c>
    </row>
    <row r="298" spans="1:10" ht="90.95">
      <c r="A298" s="79" t="s">
        <v>957</v>
      </c>
      <c r="B298" s="79" t="s">
        <v>958</v>
      </c>
      <c r="C298" s="79" t="s">
        <v>914</v>
      </c>
      <c r="D298" s="79"/>
      <c r="E298" s="79" t="s">
        <v>264</v>
      </c>
      <c r="F298" s="79"/>
      <c r="G298" s="79" t="s">
        <v>265</v>
      </c>
      <c r="H298" s="79" t="str">
        <f t="shared" ref="H298:H300" si="49">IF(G298="未定
TBD","未定
TBD",IF(G298="該当しない
N/A","該当しない
N/A",""))</f>
        <v>該当しない
N/A</v>
      </c>
      <c r="I298" s="79" t="str">
        <f t="shared" si="45"/>
        <v>No</v>
      </c>
      <c r="J298" s="79" t="s">
        <v>253</v>
      </c>
    </row>
    <row r="299" spans="1:10" ht="90.95">
      <c r="A299" s="79" t="s">
        <v>959</v>
      </c>
      <c r="B299" s="79" t="s">
        <v>958</v>
      </c>
      <c r="C299" s="79" t="s">
        <v>914</v>
      </c>
      <c r="D299" s="79"/>
      <c r="E299" s="79" t="s">
        <v>264</v>
      </c>
      <c r="F299" s="79"/>
      <c r="G299" s="79" t="s">
        <v>265</v>
      </c>
      <c r="H299" s="79" t="str">
        <f t="shared" si="49"/>
        <v>該当しない
N/A</v>
      </c>
      <c r="I299" s="79" t="str">
        <f t="shared" si="45"/>
        <v>No</v>
      </c>
      <c r="J299" s="79" t="s">
        <v>253</v>
      </c>
    </row>
    <row r="300" spans="1:10" ht="104.1">
      <c r="A300" s="79" t="s">
        <v>960</v>
      </c>
      <c r="B300" s="79" t="s">
        <v>961</v>
      </c>
      <c r="C300" s="79" t="s">
        <v>962</v>
      </c>
      <c r="D300" s="79"/>
      <c r="E300" s="79" t="s">
        <v>264</v>
      </c>
      <c r="F300" s="79"/>
      <c r="G300" s="79" t="s">
        <v>245</v>
      </c>
      <c r="H300" s="79" t="str">
        <f t="shared" si="49"/>
        <v>未定
TBD</v>
      </c>
      <c r="I300" s="79" t="str">
        <f t="shared" si="45"/>
        <v>TBD</v>
      </c>
      <c r="J300" s="79" t="s">
        <v>253</v>
      </c>
    </row>
    <row r="301" spans="1:10" ht="104.1">
      <c r="A301" s="79" t="s">
        <v>963</v>
      </c>
      <c r="B301" s="79" t="s">
        <v>961</v>
      </c>
      <c r="C301" s="79" t="s">
        <v>964</v>
      </c>
      <c r="D301" s="79"/>
      <c r="E301" s="79" t="s">
        <v>243</v>
      </c>
      <c r="F301" s="79" t="s">
        <v>370</v>
      </c>
      <c r="G301" s="79" t="s">
        <v>370</v>
      </c>
      <c r="H301" s="79" t="str">
        <f t="shared" ref="H301:H302" si="50">IF(F301="未定
TBD","未定
TBD",IF(G301="未定
TBD","未定
TBD",IF(F301="該当しない
N/A","該当しない
N/A", IF(G301="該当しない
N/A","該当しない
N/A", ""))))</f>
        <v>該当しない
N/A</v>
      </c>
      <c r="I301" s="79" t="str">
        <f t="shared" si="45"/>
        <v>No</v>
      </c>
      <c r="J301" s="79" t="s">
        <v>253</v>
      </c>
    </row>
    <row r="302" spans="1:10" ht="104.1">
      <c r="A302" s="79" t="s">
        <v>965</v>
      </c>
      <c r="B302" s="79" t="s">
        <v>961</v>
      </c>
      <c r="C302" s="79" t="s">
        <v>964</v>
      </c>
      <c r="D302" s="79"/>
      <c r="E302" s="79" t="s">
        <v>243</v>
      </c>
      <c r="F302" s="79" t="s">
        <v>370</v>
      </c>
      <c r="G302" s="79" t="s">
        <v>370</v>
      </c>
      <c r="H302" s="79" t="str">
        <f t="shared" si="50"/>
        <v>該当しない
N/A</v>
      </c>
      <c r="I302" s="79" t="str">
        <f t="shared" si="45"/>
        <v>No</v>
      </c>
      <c r="J302" s="79" t="s">
        <v>253</v>
      </c>
    </row>
    <row r="303" spans="1:10" ht="129.94999999999999">
      <c r="A303" s="79" t="s">
        <v>966</v>
      </c>
      <c r="B303" s="79" t="s">
        <v>967</v>
      </c>
      <c r="C303" s="79" t="s">
        <v>968</v>
      </c>
      <c r="D303" s="79" t="s">
        <v>969</v>
      </c>
      <c r="E303" s="79" t="s">
        <v>264</v>
      </c>
      <c r="F303" s="79"/>
      <c r="G303" s="79" t="s">
        <v>370</v>
      </c>
      <c r="H303" s="79" t="str">
        <f>IF(G303="未定
TBD","未定
TBD",IF(G303="該当しない
N/A","該当しない
N/A",""))</f>
        <v>該当しない
N/A</v>
      </c>
      <c r="I303" s="79" t="str">
        <f t="shared" si="45"/>
        <v>No</v>
      </c>
      <c r="J303" s="79" t="s">
        <v>253</v>
      </c>
    </row>
    <row r="304" spans="1:10" ht="51.95">
      <c r="A304" s="79" t="s">
        <v>970</v>
      </c>
      <c r="B304" s="79" t="s">
        <v>967</v>
      </c>
      <c r="C304" s="79" t="s">
        <v>305</v>
      </c>
      <c r="D304" s="79" t="s">
        <v>971</v>
      </c>
      <c r="E304" s="79" t="s">
        <v>257</v>
      </c>
      <c r="F304" s="79" t="s">
        <v>370</v>
      </c>
      <c r="G304" s="79"/>
      <c r="H304" s="79" t="str">
        <f t="shared" ref="H304:H308" si="51">IF(F304="該当する
Application period ends by the end of January 2023","該当する
Application period ends by the end of January 2023",IF(F304="未定
TBD","未定
TBD",IF(F304="該当しない
N/A","該当しない
N/A","")))</f>
        <v>該当しない
N/A</v>
      </c>
      <c r="I304" s="79" t="str">
        <f t="shared" si="45"/>
        <v>No</v>
      </c>
      <c r="J304" s="79" t="s">
        <v>246</v>
      </c>
    </row>
    <row r="305" spans="1:10" ht="129.94999999999999">
      <c r="A305" s="79" t="s">
        <v>972</v>
      </c>
      <c r="B305" s="79" t="s">
        <v>967</v>
      </c>
      <c r="C305" s="79" t="s">
        <v>973</v>
      </c>
      <c r="D305" s="79" t="s">
        <v>974</v>
      </c>
      <c r="E305" s="79" t="s">
        <v>257</v>
      </c>
      <c r="F305" s="79" t="s">
        <v>370</v>
      </c>
      <c r="G305" s="79"/>
      <c r="H305" s="79" t="str">
        <f t="shared" si="51"/>
        <v>該当しない
N/A</v>
      </c>
      <c r="I305" s="79" t="str">
        <f t="shared" si="45"/>
        <v>No</v>
      </c>
      <c r="J305" s="79" t="s">
        <v>246</v>
      </c>
    </row>
    <row r="306" spans="1:10" ht="78">
      <c r="A306" s="79" t="s">
        <v>975</v>
      </c>
      <c r="B306" s="79" t="s">
        <v>967</v>
      </c>
      <c r="C306" s="79" t="s">
        <v>976</v>
      </c>
      <c r="D306" s="79" t="s">
        <v>977</v>
      </c>
      <c r="E306" s="79" t="s">
        <v>257</v>
      </c>
      <c r="F306" s="79" t="s">
        <v>370</v>
      </c>
      <c r="G306" s="79"/>
      <c r="H306" s="79" t="str">
        <f t="shared" si="51"/>
        <v>該当しない
N/A</v>
      </c>
      <c r="I306" s="79" t="str">
        <f t="shared" si="45"/>
        <v>No</v>
      </c>
      <c r="J306" s="79" t="s">
        <v>253</v>
      </c>
    </row>
    <row r="307" spans="1:10" ht="78">
      <c r="A307" s="79" t="s">
        <v>978</v>
      </c>
      <c r="B307" s="79" t="s">
        <v>967</v>
      </c>
      <c r="C307" s="79" t="s">
        <v>976</v>
      </c>
      <c r="D307" s="79" t="s">
        <v>979</v>
      </c>
      <c r="E307" s="79" t="s">
        <v>257</v>
      </c>
      <c r="F307" s="79" t="s">
        <v>370</v>
      </c>
      <c r="G307" s="79"/>
      <c r="H307" s="79" t="str">
        <f t="shared" si="51"/>
        <v>該当しない
N/A</v>
      </c>
      <c r="I307" s="79" t="str">
        <f t="shared" si="45"/>
        <v>No</v>
      </c>
      <c r="J307" s="79" t="s">
        <v>253</v>
      </c>
    </row>
    <row r="308" spans="1:10" ht="78">
      <c r="A308" s="79" t="s">
        <v>980</v>
      </c>
      <c r="B308" s="79" t="s">
        <v>967</v>
      </c>
      <c r="C308" s="79" t="s">
        <v>976</v>
      </c>
      <c r="D308" s="79" t="s">
        <v>981</v>
      </c>
      <c r="E308" s="79" t="s">
        <v>257</v>
      </c>
      <c r="F308" s="79" t="s">
        <v>370</v>
      </c>
      <c r="G308" s="79"/>
      <c r="H308" s="79" t="str">
        <f t="shared" si="51"/>
        <v>該当しない
N/A</v>
      </c>
      <c r="I308" s="79" t="str">
        <f t="shared" si="45"/>
        <v>No</v>
      </c>
      <c r="J308" s="79" t="s">
        <v>253</v>
      </c>
    </row>
    <row r="309" spans="1:10" ht="78">
      <c r="A309" s="79" t="s">
        <v>982</v>
      </c>
      <c r="B309" s="79" t="s">
        <v>967</v>
      </c>
      <c r="C309" s="79" t="s">
        <v>983</v>
      </c>
      <c r="D309" s="79" t="s">
        <v>786</v>
      </c>
      <c r="E309" s="79" t="s">
        <v>264</v>
      </c>
      <c r="F309" s="79"/>
      <c r="G309" s="79" t="s">
        <v>370</v>
      </c>
      <c r="H309" s="79" t="str">
        <f t="shared" ref="H309:H312" si="52">IF(G309="未定
TBD","未定
TBD",IF(G309="該当しない
N/A","該当しない
N/A",""))</f>
        <v>該当しない
N/A</v>
      </c>
      <c r="I309" s="79" t="str">
        <f t="shared" si="45"/>
        <v>No</v>
      </c>
      <c r="J309" s="79" t="s">
        <v>253</v>
      </c>
    </row>
    <row r="310" spans="1:10" ht="78">
      <c r="A310" s="79" t="s">
        <v>984</v>
      </c>
      <c r="B310" s="79" t="s">
        <v>967</v>
      </c>
      <c r="C310" s="79" t="s">
        <v>983</v>
      </c>
      <c r="D310" s="79" t="s">
        <v>985</v>
      </c>
      <c r="E310" s="79" t="s">
        <v>264</v>
      </c>
      <c r="F310" s="79"/>
      <c r="G310" s="79" t="s">
        <v>370</v>
      </c>
      <c r="H310" s="79" t="str">
        <f t="shared" si="52"/>
        <v>該当しない
N/A</v>
      </c>
      <c r="I310" s="79" t="str">
        <f t="shared" si="45"/>
        <v>No</v>
      </c>
      <c r="J310" s="79" t="s">
        <v>253</v>
      </c>
    </row>
    <row r="311" spans="1:10" ht="78">
      <c r="A311" s="79" t="s">
        <v>986</v>
      </c>
      <c r="B311" s="79" t="s">
        <v>967</v>
      </c>
      <c r="C311" s="79" t="s">
        <v>326</v>
      </c>
      <c r="D311" s="79" t="s">
        <v>987</v>
      </c>
      <c r="E311" s="79" t="s">
        <v>264</v>
      </c>
      <c r="F311" s="79"/>
      <c r="G311" s="79" t="s">
        <v>245</v>
      </c>
      <c r="H311" s="79" t="str">
        <f t="shared" si="52"/>
        <v>未定
TBD</v>
      </c>
      <c r="I311" s="79" t="str">
        <f t="shared" si="45"/>
        <v>TBD</v>
      </c>
      <c r="J311" s="79" t="s">
        <v>253</v>
      </c>
    </row>
    <row r="312" spans="1:10" ht="78">
      <c r="A312" s="79" t="s">
        <v>988</v>
      </c>
      <c r="B312" s="79" t="s">
        <v>967</v>
      </c>
      <c r="C312" s="79" t="s">
        <v>326</v>
      </c>
      <c r="D312" s="79" t="s">
        <v>989</v>
      </c>
      <c r="E312" s="79" t="s">
        <v>264</v>
      </c>
      <c r="F312" s="79"/>
      <c r="G312" s="79" t="s">
        <v>245</v>
      </c>
      <c r="H312" s="79" t="str">
        <f t="shared" si="52"/>
        <v>未定
TBD</v>
      </c>
      <c r="I312" s="79" t="str">
        <f t="shared" si="45"/>
        <v>TBD</v>
      </c>
      <c r="J312" s="79" t="s">
        <v>253</v>
      </c>
    </row>
    <row r="313" spans="1:10" ht="156">
      <c r="A313" s="79" t="s">
        <v>990</v>
      </c>
      <c r="B313" s="79" t="s">
        <v>967</v>
      </c>
      <c r="C313" s="79" t="s">
        <v>991</v>
      </c>
      <c r="D313" s="79" t="s">
        <v>992</v>
      </c>
      <c r="E313" s="79" t="s">
        <v>257</v>
      </c>
      <c r="F313" s="79" t="s">
        <v>370</v>
      </c>
      <c r="G313" s="79"/>
      <c r="H313" s="79" t="str">
        <f>IF(F313="該当する
Application period ends by the end of January 2023","該当する
Application period ends by the end of January 2023",IF(F313="未定
TBD","未定
TBD",IF(F313="該当しない
N/A","該当しない
N/A","")))</f>
        <v>該当しない
N/A</v>
      </c>
      <c r="I313" s="79" t="str">
        <f t="shared" si="45"/>
        <v>No</v>
      </c>
      <c r="J313" s="79" t="s">
        <v>253</v>
      </c>
    </row>
    <row r="314" spans="1:10" ht="104.1">
      <c r="A314" s="79" t="s">
        <v>993</v>
      </c>
      <c r="B314" s="79" t="s">
        <v>967</v>
      </c>
      <c r="C314" s="79" t="s">
        <v>994</v>
      </c>
      <c r="D314" s="79" t="s">
        <v>995</v>
      </c>
      <c r="E314" s="79" t="s">
        <v>264</v>
      </c>
      <c r="F314" s="79"/>
      <c r="G314" s="79" t="s">
        <v>370</v>
      </c>
      <c r="H314" s="79" t="str">
        <f>IF(G314="未定
TBD","未定
TBD",IF(G314="該当しない
N/A","該当しない
N/A",""))</f>
        <v>該当しない
N/A</v>
      </c>
      <c r="I314" s="79" t="str">
        <f t="shared" si="45"/>
        <v>No</v>
      </c>
      <c r="J314" s="79" t="s">
        <v>253</v>
      </c>
    </row>
    <row r="315" spans="1:10" ht="129.94999999999999">
      <c r="A315" s="79" t="s">
        <v>996</v>
      </c>
      <c r="B315" s="79" t="s">
        <v>997</v>
      </c>
      <c r="C315" s="79" t="s">
        <v>319</v>
      </c>
      <c r="D315" s="79" t="s">
        <v>998</v>
      </c>
      <c r="E315" s="79" t="s">
        <v>257</v>
      </c>
      <c r="F315" s="79" t="s">
        <v>265</v>
      </c>
      <c r="G315" s="79"/>
      <c r="H315" s="79" t="str">
        <f t="shared" ref="H315:H325" si="53">IF(F315="該当する
Application period ends by the end of January 2023","該当する
Application period ends by the end of January 2023",IF(F315="未定
TBD","未定
TBD",IF(F315="該当しない
N/A","該当しない
N/A","")))</f>
        <v>該当しない
N/A</v>
      </c>
      <c r="I315" s="79" t="str">
        <f t="shared" si="45"/>
        <v>No</v>
      </c>
      <c r="J315" s="79" t="s">
        <v>266</v>
      </c>
    </row>
    <row r="316" spans="1:10" ht="129.94999999999999">
      <c r="A316" s="79" t="s">
        <v>999</v>
      </c>
      <c r="B316" s="79" t="s">
        <v>997</v>
      </c>
      <c r="C316" s="79" t="s">
        <v>319</v>
      </c>
      <c r="D316" s="79" t="s">
        <v>998</v>
      </c>
      <c r="E316" s="79" t="s">
        <v>257</v>
      </c>
      <c r="F316" s="79" t="s">
        <v>265</v>
      </c>
      <c r="G316" s="79"/>
      <c r="H316" s="79" t="str">
        <f t="shared" si="53"/>
        <v>該当しない
N/A</v>
      </c>
      <c r="I316" s="79" t="str">
        <f t="shared" si="45"/>
        <v>No</v>
      </c>
      <c r="J316" s="79" t="s">
        <v>266</v>
      </c>
    </row>
    <row r="317" spans="1:10" ht="129.94999999999999">
      <c r="A317" s="79" t="s">
        <v>1000</v>
      </c>
      <c r="B317" s="79" t="s">
        <v>997</v>
      </c>
      <c r="C317" s="79" t="s">
        <v>319</v>
      </c>
      <c r="D317" s="79" t="s">
        <v>998</v>
      </c>
      <c r="E317" s="79" t="s">
        <v>257</v>
      </c>
      <c r="F317" s="79" t="s">
        <v>265</v>
      </c>
      <c r="G317" s="79"/>
      <c r="H317" s="79" t="str">
        <f t="shared" si="53"/>
        <v>該当しない
N/A</v>
      </c>
      <c r="I317" s="79" t="str">
        <f t="shared" si="45"/>
        <v>No</v>
      </c>
      <c r="J317" s="79" t="s">
        <v>266</v>
      </c>
    </row>
    <row r="318" spans="1:10" ht="129.94999999999999">
      <c r="A318" s="79" t="s">
        <v>1001</v>
      </c>
      <c r="B318" s="79" t="s">
        <v>997</v>
      </c>
      <c r="C318" s="79" t="s">
        <v>319</v>
      </c>
      <c r="D318" s="79" t="s">
        <v>998</v>
      </c>
      <c r="E318" s="79" t="s">
        <v>257</v>
      </c>
      <c r="F318" s="79" t="s">
        <v>265</v>
      </c>
      <c r="G318" s="79"/>
      <c r="H318" s="79" t="str">
        <f t="shared" si="53"/>
        <v>該当しない
N/A</v>
      </c>
      <c r="I318" s="79" t="str">
        <f t="shared" si="45"/>
        <v>No</v>
      </c>
      <c r="J318" s="79" t="s">
        <v>266</v>
      </c>
    </row>
    <row r="319" spans="1:10" ht="129.94999999999999">
      <c r="A319" s="79" t="s">
        <v>1002</v>
      </c>
      <c r="B319" s="79" t="s">
        <v>997</v>
      </c>
      <c r="C319" s="79" t="s">
        <v>319</v>
      </c>
      <c r="D319" s="79" t="s">
        <v>998</v>
      </c>
      <c r="E319" s="79" t="s">
        <v>257</v>
      </c>
      <c r="F319" s="79" t="s">
        <v>265</v>
      </c>
      <c r="G319" s="79"/>
      <c r="H319" s="79" t="str">
        <f t="shared" si="53"/>
        <v>該当しない
N/A</v>
      </c>
      <c r="I319" s="79" t="str">
        <f t="shared" ref="I319:I350" si="54">IF(H319="未定
TBD","TBD",IF(H319="該当する
Application period ends by the end of January 2023","Yes","No"))</f>
        <v>No</v>
      </c>
      <c r="J319" s="79" t="s">
        <v>266</v>
      </c>
    </row>
    <row r="320" spans="1:10" ht="129.94999999999999">
      <c r="A320" s="79" t="s">
        <v>1003</v>
      </c>
      <c r="B320" s="79" t="s">
        <v>997</v>
      </c>
      <c r="C320" s="79" t="s">
        <v>319</v>
      </c>
      <c r="D320" s="79" t="s">
        <v>998</v>
      </c>
      <c r="E320" s="79" t="s">
        <v>257</v>
      </c>
      <c r="F320" s="79" t="s">
        <v>265</v>
      </c>
      <c r="G320" s="79"/>
      <c r="H320" s="79" t="str">
        <f t="shared" si="53"/>
        <v>該当しない
N/A</v>
      </c>
      <c r="I320" s="79" t="str">
        <f t="shared" si="54"/>
        <v>No</v>
      </c>
      <c r="J320" s="79" t="s">
        <v>266</v>
      </c>
    </row>
    <row r="321" spans="1:10" ht="129.94999999999999">
      <c r="A321" s="79" t="s">
        <v>1004</v>
      </c>
      <c r="B321" s="79" t="s">
        <v>997</v>
      </c>
      <c r="C321" s="79" t="s">
        <v>319</v>
      </c>
      <c r="D321" s="79" t="s">
        <v>998</v>
      </c>
      <c r="E321" s="79" t="s">
        <v>257</v>
      </c>
      <c r="F321" s="79" t="s">
        <v>265</v>
      </c>
      <c r="G321" s="79"/>
      <c r="H321" s="79" t="str">
        <f t="shared" si="53"/>
        <v>該当しない
N/A</v>
      </c>
      <c r="I321" s="79" t="str">
        <f t="shared" si="54"/>
        <v>No</v>
      </c>
      <c r="J321" s="79" t="s">
        <v>266</v>
      </c>
    </row>
    <row r="322" spans="1:10" ht="129.94999999999999">
      <c r="A322" s="79" t="s">
        <v>1005</v>
      </c>
      <c r="B322" s="79" t="s">
        <v>997</v>
      </c>
      <c r="C322" s="79" t="s">
        <v>319</v>
      </c>
      <c r="D322" s="79" t="s">
        <v>998</v>
      </c>
      <c r="E322" s="79" t="s">
        <v>257</v>
      </c>
      <c r="F322" s="79" t="s">
        <v>265</v>
      </c>
      <c r="G322" s="79"/>
      <c r="H322" s="79" t="str">
        <f t="shared" si="53"/>
        <v>該当しない
N/A</v>
      </c>
      <c r="I322" s="79" t="str">
        <f t="shared" si="54"/>
        <v>No</v>
      </c>
      <c r="J322" s="79" t="s">
        <v>266</v>
      </c>
    </row>
    <row r="323" spans="1:10" ht="129.94999999999999">
      <c r="A323" s="79" t="s">
        <v>1006</v>
      </c>
      <c r="B323" s="79" t="s">
        <v>997</v>
      </c>
      <c r="C323" s="79" t="s">
        <v>319</v>
      </c>
      <c r="D323" s="79" t="s">
        <v>998</v>
      </c>
      <c r="E323" s="79" t="s">
        <v>257</v>
      </c>
      <c r="F323" s="79" t="s">
        <v>265</v>
      </c>
      <c r="G323" s="79"/>
      <c r="H323" s="79" t="str">
        <f t="shared" si="53"/>
        <v>該当しない
N/A</v>
      </c>
      <c r="I323" s="79" t="str">
        <f t="shared" si="54"/>
        <v>No</v>
      </c>
      <c r="J323" s="79" t="s">
        <v>266</v>
      </c>
    </row>
    <row r="324" spans="1:10" ht="78">
      <c r="A324" s="79" t="s">
        <v>1007</v>
      </c>
      <c r="B324" s="79" t="s">
        <v>1008</v>
      </c>
      <c r="C324" s="79" t="s">
        <v>326</v>
      </c>
      <c r="D324" s="79" t="s">
        <v>1009</v>
      </c>
      <c r="E324" s="79" t="s">
        <v>257</v>
      </c>
      <c r="F324" s="79" t="s">
        <v>245</v>
      </c>
      <c r="G324" s="79"/>
      <c r="H324" s="79" t="str">
        <f t="shared" si="53"/>
        <v>未定
TBD</v>
      </c>
      <c r="I324" s="79" t="str">
        <f t="shared" si="54"/>
        <v>TBD</v>
      </c>
      <c r="J324" s="79"/>
    </row>
    <row r="325" spans="1:10" ht="195">
      <c r="A325" s="79" t="s">
        <v>1010</v>
      </c>
      <c r="B325" s="79" t="s">
        <v>1008</v>
      </c>
      <c r="C325" s="79" t="s">
        <v>255</v>
      </c>
      <c r="D325" s="79" t="s">
        <v>1011</v>
      </c>
      <c r="E325" s="79" t="s">
        <v>257</v>
      </c>
      <c r="F325" s="79" t="s">
        <v>245</v>
      </c>
      <c r="G325" s="79"/>
      <c r="H325" s="79" t="str">
        <f t="shared" si="53"/>
        <v>未定
TBD</v>
      </c>
      <c r="I325" s="79" t="str">
        <f t="shared" si="54"/>
        <v>TBD</v>
      </c>
      <c r="J325" s="79" t="s">
        <v>253</v>
      </c>
    </row>
    <row r="326" spans="1:10" ht="129.94999999999999">
      <c r="A326" s="79" t="s">
        <v>1012</v>
      </c>
      <c r="B326" s="79" t="s">
        <v>1008</v>
      </c>
      <c r="C326" s="79" t="s">
        <v>1013</v>
      </c>
      <c r="D326" s="79" t="s">
        <v>1014</v>
      </c>
      <c r="E326" s="79" t="s">
        <v>264</v>
      </c>
      <c r="F326" s="79"/>
      <c r="G326" s="79" t="s">
        <v>370</v>
      </c>
      <c r="H326" s="79" t="str">
        <f t="shared" ref="H326:H329" si="55">IF(G326="未定
TBD","未定
TBD",IF(G326="該当しない
N/A","該当しない
N/A",""))</f>
        <v>該当しない
N/A</v>
      </c>
      <c r="I326" s="79" t="str">
        <f t="shared" si="54"/>
        <v>No</v>
      </c>
      <c r="J326" s="79" t="s">
        <v>253</v>
      </c>
    </row>
    <row r="327" spans="1:10" ht="90.95">
      <c r="A327" s="79" t="s">
        <v>1015</v>
      </c>
      <c r="B327" s="79" t="s">
        <v>1016</v>
      </c>
      <c r="C327" s="79" t="s">
        <v>1017</v>
      </c>
      <c r="D327" s="79" t="s">
        <v>1018</v>
      </c>
      <c r="E327" s="79" t="s">
        <v>264</v>
      </c>
      <c r="F327" s="79"/>
      <c r="G327" s="79" t="s">
        <v>629</v>
      </c>
      <c r="H327" s="79" t="str">
        <f t="shared" si="55"/>
        <v>該当しない
N/A</v>
      </c>
      <c r="I327" s="79" t="str">
        <f t="shared" si="54"/>
        <v>No</v>
      </c>
      <c r="J327" s="79" t="s">
        <v>253</v>
      </c>
    </row>
    <row r="328" spans="1:10" ht="90.95">
      <c r="A328" s="79" t="s">
        <v>1019</v>
      </c>
      <c r="B328" s="79" t="s">
        <v>1016</v>
      </c>
      <c r="C328" s="79" t="s">
        <v>1017</v>
      </c>
      <c r="D328" s="79" t="s">
        <v>1020</v>
      </c>
      <c r="E328" s="79" t="s">
        <v>264</v>
      </c>
      <c r="F328" s="79"/>
      <c r="G328" s="79" t="s">
        <v>629</v>
      </c>
      <c r="H328" s="79" t="str">
        <f t="shared" si="55"/>
        <v>該当しない
N/A</v>
      </c>
      <c r="I328" s="79" t="str">
        <f t="shared" si="54"/>
        <v>No</v>
      </c>
      <c r="J328" s="79" t="s">
        <v>253</v>
      </c>
    </row>
    <row r="329" spans="1:10" ht="78">
      <c r="A329" s="79" t="s">
        <v>1021</v>
      </c>
      <c r="B329" s="79" t="s">
        <v>1022</v>
      </c>
      <c r="C329" s="79" t="s">
        <v>342</v>
      </c>
      <c r="D329" s="79"/>
      <c r="E329" s="79" t="s">
        <v>264</v>
      </c>
      <c r="F329" s="79"/>
      <c r="G329" s="79" t="s">
        <v>629</v>
      </c>
      <c r="H329" s="79" t="str">
        <f t="shared" si="55"/>
        <v>該当しない
N/A</v>
      </c>
      <c r="I329" s="79" t="str">
        <f t="shared" si="54"/>
        <v>No</v>
      </c>
      <c r="J329" s="79" t="s">
        <v>253</v>
      </c>
    </row>
    <row r="330" spans="1:10" ht="78">
      <c r="A330" s="79" t="s">
        <v>1023</v>
      </c>
      <c r="B330" s="79" t="s">
        <v>1022</v>
      </c>
      <c r="C330" s="79" t="s">
        <v>255</v>
      </c>
      <c r="D330" s="79" t="s">
        <v>1024</v>
      </c>
      <c r="E330" s="79" t="s">
        <v>628</v>
      </c>
      <c r="F330" s="79" t="s">
        <v>1025</v>
      </c>
      <c r="G330" s="79" t="s">
        <v>1025</v>
      </c>
      <c r="H330" s="79" t="str">
        <f>IF(F330="未定
TBD","未定
TBD",IF(G330="未定
TBD","未定
TBD",IF(F330="該当しない
N/A","該当しない
N/A", IF(G330="該当しない
N/A","該当しない
N/A", ""))))</f>
        <v>未定
TBD</v>
      </c>
      <c r="I330" s="79" t="str">
        <f t="shared" si="54"/>
        <v>TBD</v>
      </c>
      <c r="J330" s="79" t="s">
        <v>253</v>
      </c>
    </row>
    <row r="331" spans="1:10" ht="285.95">
      <c r="A331" s="79" t="s">
        <v>1026</v>
      </c>
      <c r="B331" s="79" t="s">
        <v>1027</v>
      </c>
      <c r="C331" s="79" t="s">
        <v>1028</v>
      </c>
      <c r="D331" s="79" t="s">
        <v>1029</v>
      </c>
      <c r="E331" s="79" t="s">
        <v>257</v>
      </c>
      <c r="F331" s="79" t="s">
        <v>629</v>
      </c>
      <c r="G331" s="79"/>
      <c r="H331" s="79" t="str">
        <f>IF(F331="該当する
Application period ends by the end of January 2023","該当する
Application period ends by the end of January 2023",IF(F331="未定
TBD","未定
TBD",IF(F331="該当しない
N/A","該当しない
N/A","")))</f>
        <v>該当しない
N/A</v>
      </c>
      <c r="I331" s="79" t="str">
        <f t="shared" si="54"/>
        <v>No</v>
      </c>
      <c r="J331" s="79" t="s">
        <v>1030</v>
      </c>
    </row>
    <row r="332" spans="1:10" ht="285.95">
      <c r="A332" s="79" t="s">
        <v>1031</v>
      </c>
      <c r="B332" s="79" t="s">
        <v>1027</v>
      </c>
      <c r="C332" s="79" t="s">
        <v>1032</v>
      </c>
      <c r="D332" s="79" t="s">
        <v>1033</v>
      </c>
      <c r="E332" s="79" t="s">
        <v>264</v>
      </c>
      <c r="F332" s="79"/>
      <c r="G332" s="79" t="s">
        <v>370</v>
      </c>
      <c r="H332" s="79" t="str">
        <f>IF(G332="未定
TBD","未定
TBD",IF(G332="該当しない
N/A","該当しない
N/A",""))</f>
        <v>該当しない
N/A</v>
      </c>
      <c r="I332" s="79" t="str">
        <f t="shared" si="54"/>
        <v>No</v>
      </c>
      <c r="J332" s="79" t="s">
        <v>253</v>
      </c>
    </row>
    <row r="333" spans="1:10" ht="285.95">
      <c r="A333" s="79" t="s">
        <v>1034</v>
      </c>
      <c r="B333" s="79" t="s">
        <v>1027</v>
      </c>
      <c r="C333" s="79" t="s">
        <v>1035</v>
      </c>
      <c r="D333" s="79" t="s">
        <v>1036</v>
      </c>
      <c r="E333" s="79" t="s">
        <v>257</v>
      </c>
      <c r="F333" s="79" t="s">
        <v>1037</v>
      </c>
      <c r="G333" s="79"/>
      <c r="H333" s="79" t="str">
        <f>IF(F333="該当する
Application period ends by the end of January 2023","該当する
Application period ends by the end of January 2023",IF(F333="未定
TBD","未定
TBD",IF(F333="該当しない
N/A","該当しない
N/A","")))</f>
        <v>該当する
Application period ends by the end of January 2023</v>
      </c>
      <c r="I333" s="79" t="str">
        <f t="shared" si="54"/>
        <v>Yes</v>
      </c>
      <c r="J333" s="79" t="s">
        <v>246</v>
      </c>
    </row>
    <row r="334" spans="1:10" ht="246.95">
      <c r="A334" s="79" t="s">
        <v>1038</v>
      </c>
      <c r="B334" s="79" t="s">
        <v>1027</v>
      </c>
      <c r="C334" s="79" t="s">
        <v>1039</v>
      </c>
      <c r="D334" s="79" t="s">
        <v>1040</v>
      </c>
      <c r="E334" s="79" t="s">
        <v>264</v>
      </c>
      <c r="F334" s="79"/>
      <c r="G334" s="79" t="s">
        <v>370</v>
      </c>
      <c r="H334" s="79" t="str">
        <f>IF(G334="未定
TBD","未定
TBD",IF(G334="該当しない
N/A","該当しない
N/A",""))</f>
        <v>該当しない
N/A</v>
      </c>
      <c r="I334" s="79" t="str">
        <f t="shared" si="54"/>
        <v>No</v>
      </c>
      <c r="J334" s="79" t="s">
        <v>253</v>
      </c>
    </row>
    <row r="335" spans="1:10" ht="207.95">
      <c r="A335" s="79" t="s">
        <v>1041</v>
      </c>
      <c r="B335" s="79" t="s">
        <v>1027</v>
      </c>
      <c r="C335" s="79" t="s">
        <v>1042</v>
      </c>
      <c r="D335" s="79" t="s">
        <v>1043</v>
      </c>
      <c r="E335" s="79" t="s">
        <v>243</v>
      </c>
      <c r="F335" s="79" t="s">
        <v>245</v>
      </c>
      <c r="G335" s="79" t="s">
        <v>370</v>
      </c>
      <c r="H335" s="79" t="str">
        <f>IF(F335="未定
TBD","未定
TBD",IF(G335="未定
TBD","未定
TBD",IF(F335="該当しない
N/A","該当しない
N/A", IF(G335="該当しない
N/A","該当しない
N/A", ""))))</f>
        <v>未定
TBD</v>
      </c>
      <c r="I335" s="79" t="str">
        <f t="shared" si="54"/>
        <v>TBD</v>
      </c>
      <c r="J335" s="79" t="s">
        <v>253</v>
      </c>
    </row>
    <row r="336" spans="1:10" ht="195">
      <c r="A336" s="79" t="s">
        <v>1044</v>
      </c>
      <c r="B336" s="79" t="s">
        <v>1027</v>
      </c>
      <c r="C336" s="79" t="s">
        <v>1045</v>
      </c>
      <c r="D336" s="79" t="s">
        <v>1046</v>
      </c>
      <c r="E336" s="79" t="s">
        <v>722</v>
      </c>
      <c r="F336" s="79"/>
      <c r="G336" s="79" t="s">
        <v>370</v>
      </c>
      <c r="H336" s="79" t="str">
        <f>IF(G336="未定
TBD","未定
TBD",IF(G336="該当しない
N/A","該当しない
N/A",""))</f>
        <v>該当しない
N/A</v>
      </c>
      <c r="I336" s="79" t="str">
        <f t="shared" si="54"/>
        <v>No</v>
      </c>
      <c r="J336" s="79" t="s">
        <v>253</v>
      </c>
    </row>
    <row r="337" spans="1:10" ht="234">
      <c r="A337" s="79" t="s">
        <v>1047</v>
      </c>
      <c r="B337" s="79" t="s">
        <v>1027</v>
      </c>
      <c r="C337" s="79" t="s">
        <v>1048</v>
      </c>
      <c r="D337" s="79" t="s">
        <v>1049</v>
      </c>
      <c r="E337" s="79" t="s">
        <v>257</v>
      </c>
      <c r="F337" s="79" t="s">
        <v>1037</v>
      </c>
      <c r="G337" s="79"/>
      <c r="H337" s="79" t="str">
        <f t="shared" ref="H337:H338" si="56">IF(F337="該当する
Application period ends by the end of January 2023","該当する
Application period ends by the end of January 2023",IF(F337="未定
TBD","未定
TBD",IF(F337="該当しない
N/A","該当しない
N/A","")))</f>
        <v>該当する
Application period ends by the end of January 2023</v>
      </c>
      <c r="I337" s="79" t="str">
        <f t="shared" si="54"/>
        <v>Yes</v>
      </c>
      <c r="J337" s="79" t="s">
        <v>246</v>
      </c>
    </row>
    <row r="338" spans="1:10" ht="234">
      <c r="A338" s="79" t="s">
        <v>1050</v>
      </c>
      <c r="B338" s="79" t="s">
        <v>1027</v>
      </c>
      <c r="C338" s="79" t="s">
        <v>1051</v>
      </c>
      <c r="D338" s="79" t="s">
        <v>1052</v>
      </c>
      <c r="E338" s="79" t="s">
        <v>257</v>
      </c>
      <c r="F338" s="79" t="s">
        <v>245</v>
      </c>
      <c r="G338" s="79"/>
      <c r="H338" s="79" t="str">
        <f t="shared" si="56"/>
        <v>未定
TBD</v>
      </c>
      <c r="I338" s="79" t="str">
        <f t="shared" si="54"/>
        <v>TBD</v>
      </c>
      <c r="J338" s="79" t="s">
        <v>246</v>
      </c>
    </row>
    <row r="339" spans="1:10" ht="234">
      <c r="A339" s="79" t="s">
        <v>1053</v>
      </c>
      <c r="B339" s="79" t="s">
        <v>1027</v>
      </c>
      <c r="C339" s="79" t="s">
        <v>1054</v>
      </c>
      <c r="D339" s="79" t="s">
        <v>1055</v>
      </c>
      <c r="E339" s="79" t="s">
        <v>243</v>
      </c>
      <c r="F339" s="79" t="s">
        <v>629</v>
      </c>
      <c r="G339" s="79" t="s">
        <v>370</v>
      </c>
      <c r="H339" s="79" t="str">
        <f t="shared" ref="H339:H344" si="57">IF(F339="未定
TBD","未定
TBD",IF(G339="未定
TBD","未定
TBD",IF(F339="該当しない
N/A","該当しない
N/A", IF(G339="該当しない
N/A","該当しない
N/A", ""))))</f>
        <v>該当しない
N/A</v>
      </c>
      <c r="I339" s="79" t="str">
        <f t="shared" si="54"/>
        <v>No</v>
      </c>
      <c r="J339" s="79" t="s">
        <v>253</v>
      </c>
    </row>
    <row r="340" spans="1:10" ht="207.95">
      <c r="A340" s="79" t="s">
        <v>1056</v>
      </c>
      <c r="B340" s="79" t="s">
        <v>1027</v>
      </c>
      <c r="C340" s="79" t="s">
        <v>1057</v>
      </c>
      <c r="D340" s="79" t="s">
        <v>1058</v>
      </c>
      <c r="E340" s="79" t="s">
        <v>243</v>
      </c>
      <c r="F340" s="79" t="s">
        <v>629</v>
      </c>
      <c r="G340" s="79" t="s">
        <v>370</v>
      </c>
      <c r="H340" s="79" t="str">
        <f t="shared" si="57"/>
        <v>該当しない
N/A</v>
      </c>
      <c r="I340" s="79" t="str">
        <f t="shared" si="54"/>
        <v>No</v>
      </c>
      <c r="J340" s="79" t="s">
        <v>253</v>
      </c>
    </row>
    <row r="341" spans="1:10" ht="207.95">
      <c r="A341" s="79" t="s">
        <v>1059</v>
      </c>
      <c r="B341" s="79" t="s">
        <v>1027</v>
      </c>
      <c r="C341" s="79" t="s">
        <v>1057</v>
      </c>
      <c r="D341" s="79" t="s">
        <v>1060</v>
      </c>
      <c r="E341" s="79" t="s">
        <v>243</v>
      </c>
      <c r="F341" s="79" t="s">
        <v>629</v>
      </c>
      <c r="G341" s="79" t="s">
        <v>370</v>
      </c>
      <c r="H341" s="79" t="str">
        <f t="shared" si="57"/>
        <v>該当しない
N/A</v>
      </c>
      <c r="I341" s="79" t="str">
        <f t="shared" si="54"/>
        <v>No</v>
      </c>
      <c r="J341" s="79" t="s">
        <v>253</v>
      </c>
    </row>
    <row r="342" spans="1:10" ht="195">
      <c r="A342" s="79" t="s">
        <v>1061</v>
      </c>
      <c r="B342" s="79" t="s">
        <v>1027</v>
      </c>
      <c r="C342" s="79" t="s">
        <v>1045</v>
      </c>
      <c r="D342" s="79" t="s">
        <v>1062</v>
      </c>
      <c r="E342" s="79" t="s">
        <v>243</v>
      </c>
      <c r="F342" s="79" t="s">
        <v>629</v>
      </c>
      <c r="G342" s="79" t="s">
        <v>370</v>
      </c>
      <c r="H342" s="79" t="str">
        <f t="shared" si="57"/>
        <v>該当しない
N/A</v>
      </c>
      <c r="I342" s="79" t="str">
        <f t="shared" si="54"/>
        <v>No</v>
      </c>
      <c r="J342" s="79" t="s">
        <v>253</v>
      </c>
    </row>
    <row r="343" spans="1:10" ht="234">
      <c r="A343" s="79" t="s">
        <v>1063</v>
      </c>
      <c r="B343" s="79" t="s">
        <v>1027</v>
      </c>
      <c r="C343" s="79" t="s">
        <v>1064</v>
      </c>
      <c r="D343" s="79" t="s">
        <v>1065</v>
      </c>
      <c r="E343" s="79" t="s">
        <v>243</v>
      </c>
      <c r="F343" s="79" t="s">
        <v>629</v>
      </c>
      <c r="G343" s="79" t="s">
        <v>370</v>
      </c>
      <c r="H343" s="79" t="str">
        <f t="shared" si="57"/>
        <v>該当しない
N/A</v>
      </c>
      <c r="I343" s="79" t="str">
        <f t="shared" si="54"/>
        <v>No</v>
      </c>
      <c r="J343" s="79" t="s">
        <v>253</v>
      </c>
    </row>
    <row r="344" spans="1:10" ht="246.95">
      <c r="A344" s="79" t="s">
        <v>1066</v>
      </c>
      <c r="B344" s="79" t="s">
        <v>1027</v>
      </c>
      <c r="C344" s="79" t="s">
        <v>1067</v>
      </c>
      <c r="D344" s="79" t="s">
        <v>1068</v>
      </c>
      <c r="E344" s="79" t="s">
        <v>243</v>
      </c>
      <c r="F344" s="79" t="s">
        <v>629</v>
      </c>
      <c r="G344" s="79" t="s">
        <v>370</v>
      </c>
      <c r="H344" s="79" t="str">
        <f t="shared" si="57"/>
        <v>該当しない
N/A</v>
      </c>
      <c r="I344" s="79" t="str">
        <f t="shared" si="54"/>
        <v>No</v>
      </c>
      <c r="J344" s="79" t="s">
        <v>253</v>
      </c>
    </row>
    <row r="345" spans="1:10" ht="78">
      <c r="A345" s="79" t="s">
        <v>1069</v>
      </c>
      <c r="B345" s="79" t="s">
        <v>1070</v>
      </c>
      <c r="C345" s="79" t="s">
        <v>1071</v>
      </c>
      <c r="D345" s="79" t="s">
        <v>1072</v>
      </c>
      <c r="E345" s="79" t="s">
        <v>264</v>
      </c>
      <c r="F345" s="79" t="s">
        <v>629</v>
      </c>
      <c r="G345" s="79" t="s">
        <v>1025</v>
      </c>
      <c r="H345" s="79" t="str">
        <f t="shared" ref="H345:H347" si="58">IF(G345="未定
TBD","未定
TBD",IF(G345="該当しない
N/A","該当しない
N/A",""))</f>
        <v>未定
TBD</v>
      </c>
      <c r="I345" s="79" t="str">
        <f t="shared" si="54"/>
        <v>TBD</v>
      </c>
      <c r="J345" s="79" t="s">
        <v>323</v>
      </c>
    </row>
    <row r="346" spans="1:10" ht="78">
      <c r="A346" s="79" t="s">
        <v>1073</v>
      </c>
      <c r="B346" s="79" t="s">
        <v>1070</v>
      </c>
      <c r="C346" s="79" t="s">
        <v>1071</v>
      </c>
      <c r="D346" s="79" t="s">
        <v>1074</v>
      </c>
      <c r="E346" s="79" t="s">
        <v>264</v>
      </c>
      <c r="F346" s="79" t="s">
        <v>629</v>
      </c>
      <c r="G346" s="79" t="s">
        <v>1025</v>
      </c>
      <c r="H346" s="79" t="str">
        <f t="shared" si="58"/>
        <v>未定
TBD</v>
      </c>
      <c r="I346" s="79" t="str">
        <f t="shared" si="54"/>
        <v>TBD</v>
      </c>
      <c r="J346" s="79" t="s">
        <v>323</v>
      </c>
    </row>
    <row r="347" spans="1:10" ht="104.1">
      <c r="A347" s="79" t="s">
        <v>1075</v>
      </c>
      <c r="B347" s="79" t="s">
        <v>1070</v>
      </c>
      <c r="C347" s="79" t="s">
        <v>406</v>
      </c>
      <c r="D347" s="79" t="s">
        <v>1076</v>
      </c>
      <c r="E347" s="79" t="s">
        <v>264</v>
      </c>
      <c r="F347" s="79" t="s">
        <v>629</v>
      </c>
      <c r="G347" s="79" t="s">
        <v>1025</v>
      </c>
      <c r="H347" s="79" t="str">
        <f t="shared" si="58"/>
        <v>未定
TBD</v>
      </c>
      <c r="I347" s="79" t="str">
        <f t="shared" si="54"/>
        <v>TBD</v>
      </c>
      <c r="J347" s="79" t="s">
        <v>323</v>
      </c>
    </row>
    <row r="348" spans="1:10" ht="104.1">
      <c r="A348" s="79" t="s">
        <v>1077</v>
      </c>
      <c r="B348" s="79" t="s">
        <v>1078</v>
      </c>
      <c r="C348" s="79" t="s">
        <v>319</v>
      </c>
      <c r="D348" s="79" t="s">
        <v>1079</v>
      </c>
      <c r="E348" s="79" t="s">
        <v>257</v>
      </c>
      <c r="F348" s="79" t="s">
        <v>615</v>
      </c>
      <c r="G348" s="79" t="s">
        <v>1080</v>
      </c>
      <c r="H348" s="79" t="str">
        <f t="shared" ref="H348:H359" si="59">IF(F348="該当する
Application period ends by the end of January 2023","該当する
Application period ends by the end of January 2023",IF(F348="未定
TBD","未定
TBD",IF(F348="該当しない
N/A","該当しない
N/A","")))</f>
        <v>該当しない
N/A</v>
      </c>
      <c r="I348" s="79" t="str">
        <f t="shared" si="54"/>
        <v>No</v>
      </c>
      <c r="J348" s="79" t="s">
        <v>253</v>
      </c>
    </row>
    <row r="349" spans="1:10" ht="156">
      <c r="A349" s="79" t="s">
        <v>1081</v>
      </c>
      <c r="B349" s="79" t="s">
        <v>1078</v>
      </c>
      <c r="C349" s="79" t="s">
        <v>319</v>
      </c>
      <c r="D349" s="79" t="s">
        <v>1082</v>
      </c>
      <c r="E349" s="79" t="s">
        <v>257</v>
      </c>
      <c r="F349" s="79" t="s">
        <v>615</v>
      </c>
      <c r="G349" s="79" t="s">
        <v>1080</v>
      </c>
      <c r="H349" s="79" t="str">
        <f t="shared" si="59"/>
        <v>該当しない
N/A</v>
      </c>
      <c r="I349" s="79" t="str">
        <f t="shared" si="54"/>
        <v>No</v>
      </c>
      <c r="J349" s="79" t="s">
        <v>253</v>
      </c>
    </row>
    <row r="350" spans="1:10" ht="156">
      <c r="A350" s="79" t="s">
        <v>1083</v>
      </c>
      <c r="B350" s="79" t="s">
        <v>1078</v>
      </c>
      <c r="C350" s="79" t="s">
        <v>319</v>
      </c>
      <c r="D350" s="79" t="s">
        <v>1084</v>
      </c>
      <c r="E350" s="79" t="s">
        <v>257</v>
      </c>
      <c r="F350" s="79" t="s">
        <v>615</v>
      </c>
      <c r="G350" s="79" t="s">
        <v>1080</v>
      </c>
      <c r="H350" s="79" t="str">
        <f t="shared" si="59"/>
        <v>該当しない
N/A</v>
      </c>
      <c r="I350" s="79" t="str">
        <f t="shared" si="54"/>
        <v>No</v>
      </c>
      <c r="J350" s="79" t="s">
        <v>253</v>
      </c>
    </row>
    <row r="351" spans="1:10" ht="156">
      <c r="A351" s="79" t="s">
        <v>1085</v>
      </c>
      <c r="B351" s="79" t="s">
        <v>1078</v>
      </c>
      <c r="C351" s="79" t="s">
        <v>319</v>
      </c>
      <c r="D351" s="79" t="s">
        <v>1086</v>
      </c>
      <c r="E351" s="79" t="s">
        <v>257</v>
      </c>
      <c r="F351" s="79" t="s">
        <v>615</v>
      </c>
      <c r="G351" s="79" t="s">
        <v>1080</v>
      </c>
      <c r="H351" s="79" t="str">
        <f t="shared" si="59"/>
        <v>該当しない
N/A</v>
      </c>
      <c r="I351" s="79" t="str">
        <f t="shared" ref="I351:I359" si="60">IF(H351="未定
TBD","TBD",IF(H351="該当する
Application period ends by the end of January 2023","Yes","No"))</f>
        <v>No</v>
      </c>
      <c r="J351" s="79" t="s">
        <v>253</v>
      </c>
    </row>
    <row r="352" spans="1:10" ht="129.94999999999999">
      <c r="A352" s="79" t="s">
        <v>1087</v>
      </c>
      <c r="B352" s="79" t="s">
        <v>1078</v>
      </c>
      <c r="C352" s="79" t="s">
        <v>319</v>
      </c>
      <c r="D352" s="79" t="s">
        <v>1088</v>
      </c>
      <c r="E352" s="79" t="s">
        <v>257</v>
      </c>
      <c r="F352" s="79" t="s">
        <v>615</v>
      </c>
      <c r="G352" s="79" t="s">
        <v>1080</v>
      </c>
      <c r="H352" s="79" t="str">
        <f t="shared" si="59"/>
        <v>該当しない
N/A</v>
      </c>
      <c r="I352" s="79" t="str">
        <f t="shared" si="60"/>
        <v>No</v>
      </c>
      <c r="J352" s="79" t="s">
        <v>253</v>
      </c>
    </row>
    <row r="353" spans="1:10" ht="129.94999999999999">
      <c r="A353" s="79" t="s">
        <v>1089</v>
      </c>
      <c r="B353" s="79" t="s">
        <v>1078</v>
      </c>
      <c r="C353" s="79" t="s">
        <v>319</v>
      </c>
      <c r="D353" s="79" t="s">
        <v>1090</v>
      </c>
      <c r="E353" s="79" t="s">
        <v>257</v>
      </c>
      <c r="F353" s="79" t="s">
        <v>615</v>
      </c>
      <c r="G353" s="79" t="s">
        <v>1080</v>
      </c>
      <c r="H353" s="79" t="str">
        <f t="shared" si="59"/>
        <v>該当しない
N/A</v>
      </c>
      <c r="I353" s="79" t="str">
        <f t="shared" si="60"/>
        <v>No</v>
      </c>
      <c r="J353" s="79" t="s">
        <v>253</v>
      </c>
    </row>
    <row r="354" spans="1:10" ht="117">
      <c r="A354" s="79" t="s">
        <v>1091</v>
      </c>
      <c r="B354" s="79" t="s">
        <v>1078</v>
      </c>
      <c r="C354" s="79" t="s">
        <v>319</v>
      </c>
      <c r="D354" s="79" t="s">
        <v>1092</v>
      </c>
      <c r="E354" s="79" t="s">
        <v>257</v>
      </c>
      <c r="F354" s="79" t="s">
        <v>615</v>
      </c>
      <c r="G354" s="79" t="s">
        <v>1080</v>
      </c>
      <c r="H354" s="79" t="str">
        <f t="shared" si="59"/>
        <v>該当しない
N/A</v>
      </c>
      <c r="I354" s="79" t="str">
        <f t="shared" si="60"/>
        <v>No</v>
      </c>
      <c r="J354" s="79" t="s">
        <v>253</v>
      </c>
    </row>
    <row r="355" spans="1:10" ht="117">
      <c r="A355" s="79" t="s">
        <v>1093</v>
      </c>
      <c r="B355" s="79" t="s">
        <v>1078</v>
      </c>
      <c r="C355" s="79" t="s">
        <v>319</v>
      </c>
      <c r="D355" s="79" t="s">
        <v>1094</v>
      </c>
      <c r="E355" s="79" t="s">
        <v>257</v>
      </c>
      <c r="F355" s="79" t="s">
        <v>615</v>
      </c>
      <c r="G355" s="79" t="s">
        <v>1080</v>
      </c>
      <c r="H355" s="79" t="str">
        <f t="shared" si="59"/>
        <v>該当しない
N/A</v>
      </c>
      <c r="I355" s="79" t="str">
        <f t="shared" si="60"/>
        <v>No</v>
      </c>
      <c r="J355" s="79" t="s">
        <v>253</v>
      </c>
    </row>
    <row r="356" spans="1:10" ht="117">
      <c r="A356" s="79" t="s">
        <v>1095</v>
      </c>
      <c r="B356" s="79" t="s">
        <v>1078</v>
      </c>
      <c r="C356" s="79" t="s">
        <v>319</v>
      </c>
      <c r="D356" s="79" t="s">
        <v>1096</v>
      </c>
      <c r="E356" s="79" t="s">
        <v>257</v>
      </c>
      <c r="F356" s="79" t="s">
        <v>615</v>
      </c>
      <c r="G356" s="79" t="s">
        <v>1080</v>
      </c>
      <c r="H356" s="79" t="str">
        <f t="shared" si="59"/>
        <v>該当しない
N/A</v>
      </c>
      <c r="I356" s="79" t="str">
        <f t="shared" si="60"/>
        <v>No</v>
      </c>
      <c r="J356" s="79" t="s">
        <v>253</v>
      </c>
    </row>
    <row r="357" spans="1:10" ht="104.1">
      <c r="A357" s="79" t="s">
        <v>1097</v>
      </c>
      <c r="B357" s="79" t="s">
        <v>1078</v>
      </c>
      <c r="C357" s="79" t="s">
        <v>319</v>
      </c>
      <c r="D357" s="79" t="s">
        <v>1098</v>
      </c>
      <c r="E357" s="79" t="s">
        <v>257</v>
      </c>
      <c r="F357" s="79" t="s">
        <v>615</v>
      </c>
      <c r="G357" s="79" t="s">
        <v>1080</v>
      </c>
      <c r="H357" s="79" t="str">
        <f t="shared" si="59"/>
        <v>該当しない
N/A</v>
      </c>
      <c r="I357" s="79" t="str">
        <f t="shared" si="60"/>
        <v>No</v>
      </c>
      <c r="J357" s="79" t="s">
        <v>253</v>
      </c>
    </row>
    <row r="358" spans="1:10" ht="104.1">
      <c r="A358" s="79" t="s">
        <v>1099</v>
      </c>
      <c r="B358" s="79" t="s">
        <v>1078</v>
      </c>
      <c r="C358" s="79" t="s">
        <v>319</v>
      </c>
      <c r="D358" s="79" t="s">
        <v>1100</v>
      </c>
      <c r="E358" s="79" t="s">
        <v>257</v>
      </c>
      <c r="F358" s="79" t="s">
        <v>615</v>
      </c>
      <c r="G358" s="79" t="s">
        <v>1080</v>
      </c>
      <c r="H358" s="79" t="str">
        <f t="shared" si="59"/>
        <v>該当しない
N/A</v>
      </c>
      <c r="I358" s="79" t="str">
        <f t="shared" si="60"/>
        <v>No</v>
      </c>
      <c r="J358" s="79" t="s">
        <v>253</v>
      </c>
    </row>
    <row r="359" spans="1:10" ht="104.1">
      <c r="A359" s="79" t="s">
        <v>1101</v>
      </c>
      <c r="B359" s="79" t="s">
        <v>1078</v>
      </c>
      <c r="C359" s="79" t="s">
        <v>319</v>
      </c>
      <c r="D359" s="79" t="s">
        <v>1102</v>
      </c>
      <c r="E359" s="79" t="s">
        <v>257</v>
      </c>
      <c r="F359" s="79" t="s">
        <v>615</v>
      </c>
      <c r="G359" s="79" t="s">
        <v>1080</v>
      </c>
      <c r="H359" s="79" t="str">
        <f t="shared" si="59"/>
        <v>該当しない
N/A</v>
      </c>
      <c r="I359" s="79" t="str">
        <f t="shared" si="60"/>
        <v>No</v>
      </c>
      <c r="J359" s="79" t="s">
        <v>253</v>
      </c>
    </row>
  </sheetData>
  <sheetProtection algorithmName="SHA-512" hashValue="oH0Le1UJPB0+8/KmzFzPed2yVcXgv93h4p7aatwUyrXfj39sxFsOMITf84nFb0wSDOmhxSOefbXkCzZOCS/64A==" saltValue="RRG7lf6rz2lGZiWIX1liQQ==" spinCount="100000" sheet="1" objects="1" scenarios="1"/>
  <autoFilter ref="A1:J359" xr:uid="{D11D2707-617D-42E5-BBFD-6347B32974F9}"/>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theme="1"/>
  </sheetPr>
  <dimension ref="A1:T250"/>
  <sheetViews>
    <sheetView workbookViewId="0">
      <selection activeCell="Z65" sqref="Z65:AA90"/>
    </sheetView>
  </sheetViews>
  <sheetFormatPr defaultRowHeight="18"/>
  <cols>
    <col min="1" max="2" width="11.625" customWidth="1"/>
    <col min="4" max="9" width="11.625" customWidth="1"/>
    <col min="10" max="10" width="23.375" customWidth="1"/>
    <col min="11" max="11" width="38.375" customWidth="1"/>
    <col min="12" max="12" width="11.625" customWidth="1"/>
    <col min="13" max="13" width="25.625" customWidth="1"/>
  </cols>
  <sheetData>
    <row r="1" spans="1:20" s="3" customFormat="1" ht="37.5" customHeight="1">
      <c r="A1" s="3" t="s">
        <v>1103</v>
      </c>
      <c r="B1" s="3" t="s">
        <v>1104</v>
      </c>
      <c r="C1" s="3" t="s">
        <v>1105</v>
      </c>
      <c r="D1" s="3" t="s">
        <v>1106</v>
      </c>
      <c r="E1" s="3" t="s">
        <v>1107</v>
      </c>
      <c r="F1" s="3" t="s">
        <v>1108</v>
      </c>
      <c r="G1" s="3" t="s">
        <v>1109</v>
      </c>
      <c r="H1" s="3" t="s">
        <v>15</v>
      </c>
      <c r="I1" s="3" t="s">
        <v>1110</v>
      </c>
      <c r="J1" s="3" t="s">
        <v>74</v>
      </c>
      <c r="K1" s="3" t="s">
        <v>1111</v>
      </c>
      <c r="L1" s="3" t="s">
        <v>26</v>
      </c>
      <c r="M1" s="3" t="s">
        <v>1112</v>
      </c>
      <c r="N1" s="3" t="s">
        <v>1113</v>
      </c>
      <c r="O1" s="3" t="s">
        <v>1114</v>
      </c>
      <c r="P1" s="3" t="s">
        <v>132</v>
      </c>
      <c r="Q1" s="3" t="s">
        <v>1115</v>
      </c>
      <c r="R1" s="3" t="s">
        <v>1116</v>
      </c>
      <c r="S1" s="3" t="s">
        <v>1117</v>
      </c>
      <c r="T1" s="3" t="s">
        <v>1118</v>
      </c>
    </row>
    <row r="2" spans="1:20">
      <c r="A2">
        <v>1</v>
      </c>
      <c r="B2" t="s">
        <v>1119</v>
      </c>
      <c r="C2">
        <v>1</v>
      </c>
      <c r="D2">
        <v>1971</v>
      </c>
      <c r="E2">
        <v>2017</v>
      </c>
      <c r="F2">
        <v>2022</v>
      </c>
      <c r="G2" t="s">
        <v>1120</v>
      </c>
      <c r="H2" s="97" t="s">
        <v>1121</v>
      </c>
      <c r="J2" t="s">
        <v>88</v>
      </c>
      <c r="K2" s="3" t="s">
        <v>1122</v>
      </c>
      <c r="L2" t="s">
        <v>1123</v>
      </c>
      <c r="M2" t="s">
        <v>1124</v>
      </c>
      <c r="N2" t="s">
        <v>110</v>
      </c>
      <c r="O2" t="s">
        <v>1125</v>
      </c>
      <c r="P2" s="99" t="s">
        <v>1126</v>
      </c>
      <c r="Q2" t="s">
        <v>1127</v>
      </c>
      <c r="R2">
        <v>1</v>
      </c>
      <c r="S2">
        <v>0</v>
      </c>
      <c r="T2">
        <v>0</v>
      </c>
    </row>
    <row r="3" spans="1:20" ht="54">
      <c r="A3">
        <v>2</v>
      </c>
      <c r="B3" t="s">
        <v>1128</v>
      </c>
      <c r="C3">
        <v>2</v>
      </c>
      <c r="D3">
        <v>1972</v>
      </c>
      <c r="E3">
        <v>2018</v>
      </c>
      <c r="F3">
        <v>2023</v>
      </c>
      <c r="G3" t="s">
        <v>1129</v>
      </c>
      <c r="H3" s="97" t="s">
        <v>1130</v>
      </c>
      <c r="J3" t="s">
        <v>90</v>
      </c>
      <c r="K3" s="3" t="s">
        <v>1131</v>
      </c>
      <c r="L3" t="s">
        <v>1132</v>
      </c>
      <c r="M3" t="s">
        <v>1133</v>
      </c>
      <c r="N3" t="s">
        <v>112</v>
      </c>
      <c r="O3" t="s">
        <v>1134</v>
      </c>
      <c r="P3" s="99" t="s">
        <v>1135</v>
      </c>
      <c r="Q3" t="s">
        <v>1136</v>
      </c>
      <c r="R3">
        <v>2</v>
      </c>
      <c r="S3">
        <v>1</v>
      </c>
      <c r="T3">
        <v>1</v>
      </c>
    </row>
    <row r="4" spans="1:20" ht="72">
      <c r="A4">
        <v>3</v>
      </c>
      <c r="B4" t="s">
        <v>1137</v>
      </c>
      <c r="C4">
        <v>3</v>
      </c>
      <c r="D4">
        <v>1973</v>
      </c>
      <c r="E4">
        <v>2019</v>
      </c>
      <c r="G4" s="3" t="s">
        <v>1138</v>
      </c>
      <c r="H4" s="97" t="s">
        <v>1139</v>
      </c>
      <c r="J4" t="s">
        <v>92</v>
      </c>
      <c r="K4" s="3" t="s">
        <v>1140</v>
      </c>
      <c r="L4" t="s">
        <v>1141</v>
      </c>
      <c r="M4" t="s">
        <v>1142</v>
      </c>
      <c r="N4" t="s">
        <v>1143</v>
      </c>
      <c r="P4" s="99" t="s">
        <v>1144</v>
      </c>
      <c r="Q4" t="s">
        <v>1145</v>
      </c>
      <c r="S4">
        <v>2</v>
      </c>
      <c r="T4">
        <v>2</v>
      </c>
    </row>
    <row r="5" spans="1:20" ht="72">
      <c r="A5">
        <v>4</v>
      </c>
      <c r="B5" t="s">
        <v>1146</v>
      </c>
      <c r="C5">
        <v>4</v>
      </c>
      <c r="D5">
        <v>1974</v>
      </c>
      <c r="E5">
        <v>2020</v>
      </c>
      <c r="H5" s="97" t="s">
        <v>1147</v>
      </c>
      <c r="J5" t="s">
        <v>1148</v>
      </c>
      <c r="K5" s="3" t="s">
        <v>114</v>
      </c>
      <c r="L5" t="s">
        <v>1149</v>
      </c>
      <c r="M5" t="s">
        <v>1150</v>
      </c>
      <c r="P5" s="99" t="s">
        <v>1151</v>
      </c>
      <c r="Q5" t="s">
        <v>1152</v>
      </c>
      <c r="S5">
        <v>3</v>
      </c>
      <c r="T5">
        <v>3</v>
      </c>
    </row>
    <row r="6" spans="1:20" ht="54">
      <c r="A6">
        <v>5</v>
      </c>
      <c r="B6" t="s">
        <v>1153</v>
      </c>
      <c r="C6">
        <v>5</v>
      </c>
      <c r="D6">
        <v>1975</v>
      </c>
      <c r="E6">
        <v>2021</v>
      </c>
      <c r="H6" s="97" t="s">
        <v>1154</v>
      </c>
      <c r="J6" t="s">
        <v>1155</v>
      </c>
      <c r="K6" s="3" t="s">
        <v>1156</v>
      </c>
      <c r="L6" t="s">
        <v>1157</v>
      </c>
      <c r="S6">
        <v>4</v>
      </c>
      <c r="T6">
        <v>4</v>
      </c>
    </row>
    <row r="7" spans="1:20" ht="72">
      <c r="A7">
        <v>6</v>
      </c>
      <c r="B7" t="s">
        <v>1158</v>
      </c>
      <c r="C7">
        <v>6</v>
      </c>
      <c r="D7">
        <v>1976</v>
      </c>
      <c r="E7">
        <v>2022</v>
      </c>
      <c r="H7" s="97" t="s">
        <v>1159</v>
      </c>
      <c r="J7" t="s">
        <v>95</v>
      </c>
      <c r="K7" s="3" t="s">
        <v>1160</v>
      </c>
      <c r="L7" t="s">
        <v>1161</v>
      </c>
      <c r="S7">
        <v>5</v>
      </c>
      <c r="T7">
        <v>5</v>
      </c>
    </row>
    <row r="8" spans="1:20">
      <c r="A8">
        <v>7</v>
      </c>
      <c r="B8" t="s">
        <v>1162</v>
      </c>
      <c r="C8">
        <v>7</v>
      </c>
      <c r="D8">
        <v>1977</v>
      </c>
      <c r="E8">
        <v>2023</v>
      </c>
      <c r="H8" s="97" t="s">
        <v>1163</v>
      </c>
      <c r="J8" t="s">
        <v>100</v>
      </c>
      <c r="L8" t="s">
        <v>1164</v>
      </c>
      <c r="S8">
        <v>6</v>
      </c>
      <c r="T8">
        <v>6</v>
      </c>
    </row>
    <row r="9" spans="1:20">
      <c r="A9">
        <v>8</v>
      </c>
      <c r="B9" t="s">
        <v>1165</v>
      </c>
      <c r="C9">
        <v>8</v>
      </c>
      <c r="D9">
        <v>1978</v>
      </c>
      <c r="E9">
        <v>2024</v>
      </c>
      <c r="H9" s="97" t="s">
        <v>1166</v>
      </c>
      <c r="J9" t="s">
        <v>104</v>
      </c>
      <c r="L9" t="s">
        <v>1167</v>
      </c>
      <c r="T9">
        <v>7</v>
      </c>
    </row>
    <row r="10" spans="1:20" ht="24.95">
      <c r="A10">
        <v>9</v>
      </c>
      <c r="B10" t="s">
        <v>1168</v>
      </c>
      <c r="C10">
        <v>9</v>
      </c>
      <c r="D10">
        <v>1979</v>
      </c>
      <c r="E10">
        <v>2025</v>
      </c>
      <c r="H10" s="97" t="s">
        <v>1169</v>
      </c>
      <c r="J10" t="s">
        <v>102</v>
      </c>
      <c r="L10" t="s">
        <v>1170</v>
      </c>
      <c r="T10">
        <v>8</v>
      </c>
    </row>
    <row r="11" spans="1:20">
      <c r="A11">
        <v>10</v>
      </c>
      <c r="B11" t="s">
        <v>1171</v>
      </c>
      <c r="C11">
        <v>10</v>
      </c>
      <c r="D11">
        <v>1980</v>
      </c>
      <c r="E11">
        <v>2026</v>
      </c>
      <c r="H11" s="97" t="s">
        <v>1172</v>
      </c>
      <c r="J11" t="s">
        <v>106</v>
      </c>
      <c r="L11" t="s">
        <v>1173</v>
      </c>
      <c r="T11">
        <v>9</v>
      </c>
    </row>
    <row r="12" spans="1:20">
      <c r="A12">
        <v>11</v>
      </c>
      <c r="B12" t="s">
        <v>1174</v>
      </c>
      <c r="C12">
        <v>11</v>
      </c>
      <c r="D12">
        <v>1981</v>
      </c>
      <c r="E12">
        <v>2027</v>
      </c>
      <c r="H12" s="97" t="s">
        <v>1175</v>
      </c>
      <c r="L12" t="s">
        <v>1176</v>
      </c>
      <c r="T12">
        <v>10</v>
      </c>
    </row>
    <row r="13" spans="1:20">
      <c r="A13">
        <v>12</v>
      </c>
      <c r="B13" t="s">
        <v>1177</v>
      </c>
      <c r="C13">
        <v>12</v>
      </c>
      <c r="D13">
        <v>1982</v>
      </c>
      <c r="E13">
        <v>2028</v>
      </c>
      <c r="H13" s="97" t="s">
        <v>1178</v>
      </c>
      <c r="L13" t="s">
        <v>106</v>
      </c>
      <c r="T13">
        <v>11</v>
      </c>
    </row>
    <row r="14" spans="1:20">
      <c r="A14">
        <v>13</v>
      </c>
      <c r="D14">
        <v>1983</v>
      </c>
      <c r="E14">
        <v>2029</v>
      </c>
      <c r="H14" s="97" t="s">
        <v>1179</v>
      </c>
    </row>
    <row r="15" spans="1:20">
      <c r="A15">
        <v>14</v>
      </c>
      <c r="D15">
        <v>1984</v>
      </c>
      <c r="E15">
        <v>2030</v>
      </c>
      <c r="H15" s="97" t="s">
        <v>1180</v>
      </c>
    </row>
    <row r="16" spans="1:20">
      <c r="A16">
        <v>15</v>
      </c>
      <c r="D16">
        <v>1985</v>
      </c>
      <c r="E16">
        <v>2031</v>
      </c>
      <c r="H16" s="97" t="s">
        <v>1181</v>
      </c>
    </row>
    <row r="17" spans="1:8">
      <c r="A17">
        <v>16</v>
      </c>
      <c r="D17">
        <v>1986</v>
      </c>
      <c r="E17">
        <v>2032</v>
      </c>
      <c r="H17" s="97" t="s">
        <v>1182</v>
      </c>
    </row>
    <row r="18" spans="1:8">
      <c r="A18">
        <v>17</v>
      </c>
      <c r="D18">
        <v>1987</v>
      </c>
      <c r="H18" s="97" t="s">
        <v>1183</v>
      </c>
    </row>
    <row r="19" spans="1:8">
      <c r="A19">
        <v>18</v>
      </c>
      <c r="D19">
        <v>1988</v>
      </c>
      <c r="H19" s="97" t="s">
        <v>1184</v>
      </c>
    </row>
    <row r="20" spans="1:8">
      <c r="A20">
        <v>19</v>
      </c>
      <c r="D20">
        <v>1989</v>
      </c>
      <c r="H20" s="97" t="s">
        <v>1185</v>
      </c>
    </row>
    <row r="21" spans="1:8">
      <c r="A21">
        <v>20</v>
      </c>
      <c r="D21">
        <v>1990</v>
      </c>
      <c r="H21" s="97" t="s">
        <v>1186</v>
      </c>
    </row>
    <row r="22" spans="1:8">
      <c r="A22">
        <v>21</v>
      </c>
      <c r="D22">
        <v>1991</v>
      </c>
      <c r="H22" s="97" t="s">
        <v>1187</v>
      </c>
    </row>
    <row r="23" spans="1:8">
      <c r="A23">
        <v>22</v>
      </c>
      <c r="D23">
        <v>1992</v>
      </c>
      <c r="H23" s="97" t="s">
        <v>1188</v>
      </c>
    </row>
    <row r="24" spans="1:8">
      <c r="A24">
        <v>23</v>
      </c>
      <c r="D24">
        <v>1993</v>
      </c>
      <c r="H24" s="97" t="s">
        <v>1189</v>
      </c>
    </row>
    <row r="25" spans="1:8">
      <c r="A25">
        <v>24</v>
      </c>
      <c r="D25">
        <v>1994</v>
      </c>
      <c r="H25" s="97" t="s">
        <v>1190</v>
      </c>
    </row>
    <row r="26" spans="1:8">
      <c r="A26">
        <v>25</v>
      </c>
      <c r="D26">
        <v>1995</v>
      </c>
      <c r="H26" s="97" t="s">
        <v>1191</v>
      </c>
    </row>
    <row r="27" spans="1:8" ht="37.5">
      <c r="A27">
        <v>26</v>
      </c>
      <c r="D27">
        <v>1996</v>
      </c>
      <c r="H27" s="97" t="s">
        <v>1192</v>
      </c>
    </row>
    <row r="28" spans="1:8" ht="37.5">
      <c r="A28">
        <v>27</v>
      </c>
      <c r="D28">
        <v>1997</v>
      </c>
      <c r="H28" s="97" t="s">
        <v>1193</v>
      </c>
    </row>
    <row r="29" spans="1:8" ht="24.95">
      <c r="A29">
        <v>28</v>
      </c>
      <c r="D29">
        <v>1998</v>
      </c>
      <c r="H29" s="97" t="s">
        <v>1194</v>
      </c>
    </row>
    <row r="30" spans="1:8">
      <c r="A30">
        <v>29</v>
      </c>
      <c r="D30">
        <v>1999</v>
      </c>
      <c r="H30" s="97" t="s">
        <v>1195</v>
      </c>
    </row>
    <row r="31" spans="1:8">
      <c r="A31">
        <v>30</v>
      </c>
      <c r="D31">
        <v>2000</v>
      </c>
      <c r="H31" s="97" t="s">
        <v>1196</v>
      </c>
    </row>
    <row r="32" spans="1:8">
      <c r="A32">
        <v>31</v>
      </c>
      <c r="D32">
        <v>2001</v>
      </c>
      <c r="H32" s="97" t="s">
        <v>1197</v>
      </c>
    </row>
    <row r="33" spans="4:8" ht="37.5">
      <c r="D33">
        <v>2002</v>
      </c>
      <c r="H33" s="97" t="s">
        <v>1198</v>
      </c>
    </row>
    <row r="34" spans="4:8" ht="24.95">
      <c r="D34">
        <v>2003</v>
      </c>
      <c r="H34" s="97" t="s">
        <v>1199</v>
      </c>
    </row>
    <row r="35" spans="4:8">
      <c r="D35">
        <v>2004</v>
      </c>
      <c r="H35" s="97" t="s">
        <v>1200</v>
      </c>
    </row>
    <row r="36" spans="4:8">
      <c r="D36">
        <v>2005</v>
      </c>
      <c r="H36" s="97" t="s">
        <v>1201</v>
      </c>
    </row>
    <row r="37" spans="4:8">
      <c r="D37">
        <v>2006</v>
      </c>
      <c r="H37" s="97" t="s">
        <v>1202</v>
      </c>
    </row>
    <row r="38" spans="4:8">
      <c r="D38">
        <v>2007</v>
      </c>
      <c r="H38" s="97" t="s">
        <v>1203</v>
      </c>
    </row>
    <row r="39" spans="4:8">
      <c r="D39">
        <v>2008</v>
      </c>
      <c r="H39" s="97" t="s">
        <v>1204</v>
      </c>
    </row>
    <row r="40" spans="4:8">
      <c r="D40">
        <v>2009</v>
      </c>
      <c r="H40" s="97" t="s">
        <v>1205</v>
      </c>
    </row>
    <row r="41" spans="4:8">
      <c r="D41">
        <v>2010</v>
      </c>
      <c r="H41" s="97" t="s">
        <v>1206</v>
      </c>
    </row>
    <row r="42" spans="4:8" ht="24.95">
      <c r="D42">
        <v>2011</v>
      </c>
      <c r="H42" s="97" t="s">
        <v>1207</v>
      </c>
    </row>
    <row r="43" spans="4:8" ht="24.95">
      <c r="D43">
        <v>2012</v>
      </c>
      <c r="H43" s="97" t="s">
        <v>1208</v>
      </c>
    </row>
    <row r="44" spans="4:8">
      <c r="D44">
        <v>2013</v>
      </c>
      <c r="H44" s="97" t="s">
        <v>1209</v>
      </c>
    </row>
    <row r="45" spans="4:8">
      <c r="D45">
        <v>2014</v>
      </c>
      <c r="H45" s="97" t="s">
        <v>1210</v>
      </c>
    </row>
    <row r="46" spans="4:8">
      <c r="D46">
        <v>2015</v>
      </c>
      <c r="H46" s="97" t="s">
        <v>1211</v>
      </c>
    </row>
    <row r="47" spans="4:8" ht="24.95">
      <c r="D47">
        <v>2016</v>
      </c>
      <c r="H47" s="97" t="s">
        <v>1212</v>
      </c>
    </row>
    <row r="48" spans="4:8" ht="37.5">
      <c r="D48">
        <v>2017</v>
      </c>
      <c r="H48" s="97" t="s">
        <v>1213</v>
      </c>
    </row>
    <row r="49" spans="4:8">
      <c r="D49">
        <v>2018</v>
      </c>
      <c r="H49" s="97" t="s">
        <v>1214</v>
      </c>
    </row>
    <row r="50" spans="4:8">
      <c r="D50">
        <v>2019</v>
      </c>
      <c r="H50" s="97" t="s">
        <v>1215</v>
      </c>
    </row>
    <row r="51" spans="4:8">
      <c r="D51">
        <v>2020</v>
      </c>
      <c r="H51" s="97" t="s">
        <v>1216</v>
      </c>
    </row>
    <row r="52" spans="4:8">
      <c r="D52">
        <v>2021</v>
      </c>
      <c r="H52" s="97" t="s">
        <v>1217</v>
      </c>
    </row>
    <row r="53" spans="4:8">
      <c r="D53">
        <v>2022</v>
      </c>
      <c r="H53" s="97" t="s">
        <v>1218</v>
      </c>
    </row>
    <row r="54" spans="4:8">
      <c r="H54" s="97" t="s">
        <v>1219</v>
      </c>
    </row>
    <row r="55" spans="4:8">
      <c r="H55" s="97" t="s">
        <v>1220</v>
      </c>
    </row>
    <row r="56" spans="4:8">
      <c r="H56" s="97" t="s">
        <v>1221</v>
      </c>
    </row>
    <row r="57" spans="4:8">
      <c r="H57" s="97" t="s">
        <v>1222</v>
      </c>
    </row>
    <row r="58" spans="4:8">
      <c r="H58" s="97" t="s">
        <v>1223</v>
      </c>
    </row>
    <row r="59" spans="4:8">
      <c r="H59" s="97" t="s">
        <v>1224</v>
      </c>
    </row>
    <row r="60" spans="4:8">
      <c r="H60" s="97" t="s">
        <v>1225</v>
      </c>
    </row>
    <row r="61" spans="4:8">
      <c r="H61" s="97" t="s">
        <v>1226</v>
      </c>
    </row>
    <row r="62" spans="4:8">
      <c r="H62" s="97" t="s">
        <v>1227</v>
      </c>
    </row>
    <row r="63" spans="4:8" ht="24.95">
      <c r="H63" s="97" t="s">
        <v>1228</v>
      </c>
    </row>
    <row r="64" spans="4:8">
      <c r="H64" s="97" t="s">
        <v>1229</v>
      </c>
    </row>
    <row r="65" spans="8:8">
      <c r="H65" s="97" t="s">
        <v>1230</v>
      </c>
    </row>
    <row r="66" spans="8:8">
      <c r="H66" s="97" t="s">
        <v>1231</v>
      </c>
    </row>
    <row r="67" spans="8:8" ht="24.95">
      <c r="H67" s="97" t="s">
        <v>1232</v>
      </c>
    </row>
    <row r="68" spans="8:8">
      <c r="H68" s="97" t="s">
        <v>1233</v>
      </c>
    </row>
    <row r="69" spans="8:8">
      <c r="H69" s="97" t="s">
        <v>1234</v>
      </c>
    </row>
    <row r="70" spans="8:8">
      <c r="H70" s="97" t="s">
        <v>1235</v>
      </c>
    </row>
    <row r="71" spans="8:8" ht="37.5">
      <c r="H71" s="97" t="s">
        <v>1236</v>
      </c>
    </row>
    <row r="72" spans="8:8">
      <c r="H72" s="97" t="s">
        <v>1237</v>
      </c>
    </row>
    <row r="73" spans="8:8">
      <c r="H73" s="97" t="s">
        <v>1238</v>
      </c>
    </row>
    <row r="74" spans="8:8">
      <c r="H74" s="97" t="s">
        <v>1239</v>
      </c>
    </row>
    <row r="75" spans="8:8">
      <c r="H75" s="97" t="s">
        <v>1240</v>
      </c>
    </row>
    <row r="76" spans="8:8">
      <c r="H76" s="97" t="s">
        <v>1241</v>
      </c>
    </row>
    <row r="77" spans="8:8" ht="24.95">
      <c r="H77" s="97" t="s">
        <v>1242</v>
      </c>
    </row>
    <row r="78" spans="8:8" ht="37.5">
      <c r="H78" s="97" t="s">
        <v>1243</v>
      </c>
    </row>
    <row r="79" spans="8:8">
      <c r="H79" s="97" t="s">
        <v>1244</v>
      </c>
    </row>
    <row r="80" spans="8:8">
      <c r="H80" s="97" t="s">
        <v>1245</v>
      </c>
    </row>
    <row r="81" spans="8:8">
      <c r="H81" s="97" t="s">
        <v>1246</v>
      </c>
    </row>
    <row r="82" spans="8:8">
      <c r="H82" s="97" t="s">
        <v>1247</v>
      </c>
    </row>
    <row r="83" spans="8:8">
      <c r="H83" s="97" t="s">
        <v>1248</v>
      </c>
    </row>
    <row r="84" spans="8:8">
      <c r="H84" s="97" t="s">
        <v>1249</v>
      </c>
    </row>
    <row r="85" spans="8:8">
      <c r="H85" s="97" t="s">
        <v>1250</v>
      </c>
    </row>
    <row r="86" spans="8:8">
      <c r="H86" s="97" t="s">
        <v>1251</v>
      </c>
    </row>
    <row r="87" spans="8:8">
      <c r="H87" s="97" t="s">
        <v>1252</v>
      </c>
    </row>
    <row r="88" spans="8:8">
      <c r="H88" s="97" t="s">
        <v>1253</v>
      </c>
    </row>
    <row r="89" spans="8:8">
      <c r="H89" s="97" t="s">
        <v>1254</v>
      </c>
    </row>
    <row r="90" spans="8:8">
      <c r="H90" s="97" t="s">
        <v>1255</v>
      </c>
    </row>
    <row r="91" spans="8:8">
      <c r="H91" s="97" t="s">
        <v>1256</v>
      </c>
    </row>
    <row r="92" spans="8:8">
      <c r="H92" s="97" t="s">
        <v>1257</v>
      </c>
    </row>
    <row r="93" spans="8:8">
      <c r="H93" s="97" t="s">
        <v>1258</v>
      </c>
    </row>
    <row r="94" spans="8:8">
      <c r="H94" s="97" t="s">
        <v>1259</v>
      </c>
    </row>
    <row r="95" spans="8:8">
      <c r="H95" s="97" t="s">
        <v>1260</v>
      </c>
    </row>
    <row r="96" spans="8:8" ht="37.5">
      <c r="H96" s="97" t="s">
        <v>1261</v>
      </c>
    </row>
    <row r="97" spans="8:8" ht="37.5">
      <c r="H97" s="97" t="s">
        <v>1262</v>
      </c>
    </row>
    <row r="98" spans="8:8">
      <c r="H98" s="97" t="s">
        <v>1263</v>
      </c>
    </row>
    <row r="99" spans="8:8">
      <c r="H99" s="97" t="s">
        <v>1264</v>
      </c>
    </row>
    <row r="100" spans="8:8">
      <c r="H100" s="97" t="s">
        <v>1265</v>
      </c>
    </row>
    <row r="101" spans="8:8">
      <c r="H101" s="97" t="s">
        <v>1266</v>
      </c>
    </row>
    <row r="102" spans="8:8">
      <c r="H102" s="97" t="s">
        <v>1267</v>
      </c>
    </row>
    <row r="103" spans="8:8">
      <c r="H103" s="97" t="s">
        <v>1268</v>
      </c>
    </row>
    <row r="104" spans="8:8">
      <c r="H104" s="97" t="s">
        <v>1269</v>
      </c>
    </row>
    <row r="105" spans="8:8">
      <c r="H105" s="97" t="s">
        <v>1270</v>
      </c>
    </row>
    <row r="106" spans="8:8">
      <c r="H106" s="97" t="s">
        <v>1271</v>
      </c>
    </row>
    <row r="107" spans="8:8">
      <c r="H107" s="97" t="s">
        <v>1272</v>
      </c>
    </row>
    <row r="108" spans="8:8">
      <c r="H108" s="97" t="s">
        <v>1273</v>
      </c>
    </row>
    <row r="109" spans="8:8">
      <c r="H109" s="97" t="s">
        <v>1274</v>
      </c>
    </row>
    <row r="110" spans="8:8" ht="24.95">
      <c r="H110" s="98" t="s">
        <v>1275</v>
      </c>
    </row>
    <row r="111" spans="8:8">
      <c r="H111" s="97" t="s">
        <v>1276</v>
      </c>
    </row>
    <row r="112" spans="8:8">
      <c r="H112" s="97" t="s">
        <v>1277</v>
      </c>
    </row>
    <row r="113" spans="8:8">
      <c r="H113" s="97" t="s">
        <v>1278</v>
      </c>
    </row>
    <row r="114" spans="8:8">
      <c r="H114" s="97" t="s">
        <v>1279</v>
      </c>
    </row>
    <row r="115" spans="8:8">
      <c r="H115" s="97" t="s">
        <v>1280</v>
      </c>
    </row>
    <row r="116" spans="8:8">
      <c r="H116" s="97" t="s">
        <v>1281</v>
      </c>
    </row>
    <row r="117" spans="8:8" ht="24.95">
      <c r="H117" s="97" t="s">
        <v>1282</v>
      </c>
    </row>
    <row r="118" spans="8:8">
      <c r="H118" s="97" t="s">
        <v>1283</v>
      </c>
    </row>
    <row r="119" spans="8:8" ht="24.95">
      <c r="H119" s="97" t="s">
        <v>1284</v>
      </c>
    </row>
    <row r="120" spans="8:8">
      <c r="H120" s="97" t="s">
        <v>1285</v>
      </c>
    </row>
    <row r="121" spans="8:8">
      <c r="H121" s="97" t="s">
        <v>1286</v>
      </c>
    </row>
    <row r="122" spans="8:8" ht="37.5">
      <c r="H122" s="97" t="s">
        <v>1287</v>
      </c>
    </row>
    <row r="123" spans="8:8">
      <c r="H123" s="97" t="s">
        <v>1288</v>
      </c>
    </row>
    <row r="124" spans="8:8">
      <c r="H124" s="97" t="s">
        <v>1289</v>
      </c>
    </row>
    <row r="125" spans="8:8">
      <c r="H125" s="97" t="s">
        <v>1290</v>
      </c>
    </row>
    <row r="126" spans="8:8">
      <c r="H126" s="97" t="s">
        <v>1291</v>
      </c>
    </row>
    <row r="127" spans="8:8">
      <c r="H127" s="97" t="s">
        <v>1292</v>
      </c>
    </row>
    <row r="128" spans="8:8">
      <c r="H128" s="97" t="s">
        <v>1293</v>
      </c>
    </row>
    <row r="129" spans="8:8">
      <c r="H129" s="97" t="s">
        <v>1294</v>
      </c>
    </row>
    <row r="130" spans="8:8">
      <c r="H130" s="97" t="s">
        <v>1295</v>
      </c>
    </row>
    <row r="131" spans="8:8">
      <c r="H131" s="98" t="s">
        <v>1296</v>
      </c>
    </row>
    <row r="132" spans="8:8" ht="24.95">
      <c r="H132" s="97" t="s">
        <v>1297</v>
      </c>
    </row>
    <row r="133" spans="8:8">
      <c r="H133" s="97" t="s">
        <v>1298</v>
      </c>
    </row>
    <row r="134" spans="8:8">
      <c r="H134" s="97" t="s">
        <v>1299</v>
      </c>
    </row>
    <row r="135" spans="8:8">
      <c r="H135" s="97" t="s">
        <v>1300</v>
      </c>
    </row>
    <row r="136" spans="8:8">
      <c r="H136" s="97" t="s">
        <v>1301</v>
      </c>
    </row>
    <row r="137" spans="8:8">
      <c r="H137" s="97" t="s">
        <v>1302</v>
      </c>
    </row>
    <row r="138" spans="8:8">
      <c r="H138" s="97" t="s">
        <v>1303</v>
      </c>
    </row>
    <row r="139" spans="8:8" ht="24.95">
      <c r="H139" s="97" t="s">
        <v>1304</v>
      </c>
    </row>
    <row r="140" spans="8:8">
      <c r="H140" s="97" t="s">
        <v>1305</v>
      </c>
    </row>
    <row r="141" spans="8:8">
      <c r="H141" s="98" t="s">
        <v>1306</v>
      </c>
    </row>
    <row r="142" spans="8:8">
      <c r="H142" s="97" t="s">
        <v>1307</v>
      </c>
    </row>
    <row r="143" spans="8:8">
      <c r="H143" s="97" t="s">
        <v>1308</v>
      </c>
    </row>
    <row r="144" spans="8:8">
      <c r="H144" s="97" t="s">
        <v>1309</v>
      </c>
    </row>
    <row r="145" spans="8:8" ht="37.5">
      <c r="H145" s="97" t="s">
        <v>1310</v>
      </c>
    </row>
    <row r="146" spans="8:8" ht="24.95">
      <c r="H146" s="97" t="s">
        <v>1311</v>
      </c>
    </row>
    <row r="147" spans="8:8">
      <c r="H147" s="97" t="s">
        <v>1312</v>
      </c>
    </row>
    <row r="148" spans="8:8">
      <c r="H148" s="97" t="s">
        <v>1313</v>
      </c>
    </row>
    <row r="149" spans="8:8">
      <c r="H149" s="97" t="s">
        <v>1314</v>
      </c>
    </row>
    <row r="150" spans="8:8">
      <c r="H150" s="97" t="s">
        <v>1315</v>
      </c>
    </row>
    <row r="151" spans="8:8">
      <c r="H151" s="98" t="s">
        <v>1316</v>
      </c>
    </row>
    <row r="152" spans="8:8">
      <c r="H152" s="97" t="s">
        <v>1317</v>
      </c>
    </row>
    <row r="153" spans="8:8">
      <c r="H153" s="97" t="s">
        <v>1318</v>
      </c>
    </row>
    <row r="154" spans="8:8">
      <c r="H154" s="97" t="s">
        <v>1319</v>
      </c>
    </row>
    <row r="155" spans="8:8">
      <c r="H155" s="97" t="s">
        <v>1320</v>
      </c>
    </row>
    <row r="156" spans="8:8">
      <c r="H156" s="97" t="s">
        <v>1321</v>
      </c>
    </row>
    <row r="157" spans="8:8">
      <c r="H157" s="97" t="s">
        <v>1322</v>
      </c>
    </row>
    <row r="158" spans="8:8">
      <c r="H158" s="97" t="s">
        <v>1323</v>
      </c>
    </row>
    <row r="159" spans="8:8">
      <c r="H159" s="97" t="s">
        <v>1324</v>
      </c>
    </row>
    <row r="160" spans="8:8">
      <c r="H160" s="97" t="s">
        <v>1325</v>
      </c>
    </row>
    <row r="161" spans="8:8">
      <c r="H161" s="97" t="s">
        <v>1326</v>
      </c>
    </row>
    <row r="162" spans="8:8">
      <c r="H162" s="97" t="s">
        <v>1327</v>
      </c>
    </row>
    <row r="163" spans="8:8">
      <c r="H163" s="97" t="s">
        <v>1328</v>
      </c>
    </row>
    <row r="164" spans="8:8">
      <c r="H164" s="97" t="s">
        <v>1329</v>
      </c>
    </row>
    <row r="165" spans="8:8">
      <c r="H165" s="97" t="s">
        <v>1330</v>
      </c>
    </row>
    <row r="166" spans="8:8" ht="37.5">
      <c r="H166" s="97" t="s">
        <v>1331</v>
      </c>
    </row>
    <row r="167" spans="8:8">
      <c r="H167" s="97" t="s">
        <v>1332</v>
      </c>
    </row>
    <row r="168" spans="8:8">
      <c r="H168" s="97" t="s">
        <v>1333</v>
      </c>
    </row>
    <row r="169" spans="8:8">
      <c r="H169" s="97" t="s">
        <v>1334</v>
      </c>
    </row>
    <row r="170" spans="8:8">
      <c r="H170" s="97" t="s">
        <v>1335</v>
      </c>
    </row>
    <row r="171" spans="8:8" ht="37.5">
      <c r="H171" s="97" t="s">
        <v>1336</v>
      </c>
    </row>
    <row r="172" spans="8:8">
      <c r="H172" s="97" t="s">
        <v>1337</v>
      </c>
    </row>
    <row r="173" spans="8:8" ht="24.95">
      <c r="H173" s="97" t="s">
        <v>1338</v>
      </c>
    </row>
    <row r="174" spans="8:8">
      <c r="H174" s="97" t="s">
        <v>1339</v>
      </c>
    </row>
    <row r="175" spans="8:8">
      <c r="H175" s="97" t="s">
        <v>1340</v>
      </c>
    </row>
    <row r="176" spans="8:8">
      <c r="H176" s="97" t="s">
        <v>1341</v>
      </c>
    </row>
    <row r="177" spans="8:8">
      <c r="H177" s="97" t="s">
        <v>1342</v>
      </c>
    </row>
    <row r="178" spans="8:8">
      <c r="H178" s="97" t="s">
        <v>1343</v>
      </c>
    </row>
    <row r="179" spans="8:8">
      <c r="H179" s="97" t="s">
        <v>1344</v>
      </c>
    </row>
    <row r="180" spans="8:8">
      <c r="H180" s="97" t="s">
        <v>1345</v>
      </c>
    </row>
    <row r="181" spans="8:8">
      <c r="H181" s="97" t="s">
        <v>1346</v>
      </c>
    </row>
    <row r="182" spans="8:8" ht="24.95">
      <c r="H182" s="97" t="s">
        <v>1347</v>
      </c>
    </row>
    <row r="183" spans="8:8">
      <c r="H183" s="97" t="s">
        <v>1348</v>
      </c>
    </row>
    <row r="184" spans="8:8">
      <c r="H184" s="97" t="s">
        <v>1349</v>
      </c>
    </row>
    <row r="185" spans="8:8" ht="24.95">
      <c r="H185" s="97" t="s">
        <v>1350</v>
      </c>
    </row>
    <row r="186" spans="8:8">
      <c r="H186" s="97" t="s">
        <v>1351</v>
      </c>
    </row>
    <row r="187" spans="8:8" ht="24.95">
      <c r="H187" s="97" t="s">
        <v>1352</v>
      </c>
    </row>
    <row r="188" spans="8:8" ht="24.95">
      <c r="H188" s="97" t="s">
        <v>1353</v>
      </c>
    </row>
    <row r="189" spans="8:8">
      <c r="H189" s="97" t="s">
        <v>1354</v>
      </c>
    </row>
    <row r="190" spans="8:8" ht="24.95">
      <c r="H190" s="97" t="s">
        <v>1355</v>
      </c>
    </row>
    <row r="191" spans="8:8" ht="24.95">
      <c r="H191" s="97" t="s">
        <v>1356</v>
      </c>
    </row>
    <row r="192" spans="8:8" ht="37.5">
      <c r="H192" s="97" t="s">
        <v>1357</v>
      </c>
    </row>
    <row r="193" spans="8:8">
      <c r="H193" s="97" t="s">
        <v>1358</v>
      </c>
    </row>
    <row r="194" spans="8:8">
      <c r="H194" s="97" t="s">
        <v>1359</v>
      </c>
    </row>
    <row r="195" spans="8:8" ht="24.95">
      <c r="H195" s="97" t="s">
        <v>1360</v>
      </c>
    </row>
    <row r="196" spans="8:8">
      <c r="H196" s="97" t="s">
        <v>1361</v>
      </c>
    </row>
    <row r="197" spans="8:8">
      <c r="H197" s="97" t="s">
        <v>1362</v>
      </c>
    </row>
    <row r="198" spans="8:8">
      <c r="H198" s="97" t="s">
        <v>1363</v>
      </c>
    </row>
    <row r="199" spans="8:8">
      <c r="H199" s="97" t="s">
        <v>1364</v>
      </c>
    </row>
    <row r="200" spans="8:8">
      <c r="H200" s="97" t="s">
        <v>1365</v>
      </c>
    </row>
    <row r="201" spans="8:8">
      <c r="H201" s="97" t="s">
        <v>1366</v>
      </c>
    </row>
    <row r="202" spans="8:8" ht="24.95">
      <c r="H202" s="97" t="s">
        <v>1367</v>
      </c>
    </row>
    <row r="203" spans="8:8">
      <c r="H203" s="97" t="s">
        <v>1368</v>
      </c>
    </row>
    <row r="204" spans="8:8">
      <c r="H204" s="97" t="s">
        <v>1369</v>
      </c>
    </row>
    <row r="205" spans="8:8" ht="24.95">
      <c r="H205" s="97" t="s">
        <v>1370</v>
      </c>
    </row>
    <row r="206" spans="8:8">
      <c r="H206" s="97" t="s">
        <v>1371</v>
      </c>
    </row>
    <row r="207" spans="8:8" ht="37.5">
      <c r="H207" s="97" t="s">
        <v>1372</v>
      </c>
    </row>
    <row r="208" spans="8:8">
      <c r="H208" s="97" t="s">
        <v>1373</v>
      </c>
    </row>
    <row r="209" spans="8:8">
      <c r="H209" s="97" t="s">
        <v>1374</v>
      </c>
    </row>
    <row r="210" spans="8:8">
      <c r="H210" s="97" t="s">
        <v>1375</v>
      </c>
    </row>
    <row r="211" spans="8:8">
      <c r="H211" s="97" t="s">
        <v>1376</v>
      </c>
    </row>
    <row r="212" spans="8:8" ht="50.1">
      <c r="H212" s="97" t="s">
        <v>1377</v>
      </c>
    </row>
    <row r="213" spans="8:8">
      <c r="H213" s="97" t="s">
        <v>1378</v>
      </c>
    </row>
    <row r="214" spans="8:8">
      <c r="H214" s="97" t="s">
        <v>1379</v>
      </c>
    </row>
    <row r="215" spans="8:8" ht="24.95">
      <c r="H215" s="97" t="s">
        <v>1380</v>
      </c>
    </row>
    <row r="216" spans="8:8">
      <c r="H216" s="97" t="s">
        <v>1381</v>
      </c>
    </row>
    <row r="217" spans="8:8">
      <c r="H217" s="97" t="s">
        <v>1382</v>
      </c>
    </row>
    <row r="218" spans="8:8">
      <c r="H218" s="97" t="s">
        <v>1383</v>
      </c>
    </row>
    <row r="219" spans="8:8">
      <c r="H219" s="97" t="s">
        <v>1384</v>
      </c>
    </row>
    <row r="220" spans="8:8">
      <c r="H220" s="97" t="s">
        <v>1385</v>
      </c>
    </row>
    <row r="221" spans="8:8" ht="37.5">
      <c r="H221" s="97" t="s">
        <v>1386</v>
      </c>
    </row>
    <row r="222" spans="8:8">
      <c r="H222" s="97" t="s">
        <v>1387</v>
      </c>
    </row>
    <row r="223" spans="8:8">
      <c r="H223" s="97" t="s">
        <v>1388</v>
      </c>
    </row>
    <row r="224" spans="8:8">
      <c r="H224" s="97" t="s">
        <v>1389</v>
      </c>
    </row>
    <row r="225" spans="8:8">
      <c r="H225" s="97" t="s">
        <v>1390</v>
      </c>
    </row>
    <row r="226" spans="8:8">
      <c r="H226" s="97" t="s">
        <v>1391</v>
      </c>
    </row>
    <row r="227" spans="8:8" ht="24.95">
      <c r="H227" s="97" t="s">
        <v>1392</v>
      </c>
    </row>
    <row r="228" spans="8:8">
      <c r="H228" s="97" t="s">
        <v>1393</v>
      </c>
    </row>
    <row r="229" spans="8:8">
      <c r="H229" s="97" t="s">
        <v>1394</v>
      </c>
    </row>
    <row r="230" spans="8:8">
      <c r="H230" s="97" t="s">
        <v>1395</v>
      </c>
    </row>
    <row r="231" spans="8:8" ht="24.95">
      <c r="H231" s="97" t="s">
        <v>1396</v>
      </c>
    </row>
    <row r="232" spans="8:8">
      <c r="H232" s="97" t="s">
        <v>1397</v>
      </c>
    </row>
    <row r="233" spans="8:8">
      <c r="H233" s="97" t="s">
        <v>1398</v>
      </c>
    </row>
    <row r="234" spans="8:8">
      <c r="H234" s="97" t="s">
        <v>1399</v>
      </c>
    </row>
    <row r="235" spans="8:8" ht="24.95">
      <c r="H235" s="97" t="s">
        <v>1400</v>
      </c>
    </row>
    <row r="236" spans="8:8" ht="24.95">
      <c r="H236" s="97" t="s">
        <v>1401</v>
      </c>
    </row>
    <row r="237" spans="8:8">
      <c r="H237" s="97" t="s">
        <v>1402</v>
      </c>
    </row>
    <row r="238" spans="8:8" ht="37.5">
      <c r="H238" s="97" t="s">
        <v>1403</v>
      </c>
    </row>
    <row r="239" spans="8:8">
      <c r="H239" s="97" t="s">
        <v>1404</v>
      </c>
    </row>
    <row r="240" spans="8:8">
      <c r="H240" s="97" t="s">
        <v>1405</v>
      </c>
    </row>
    <row r="241" spans="8:8">
      <c r="H241" s="97" t="s">
        <v>1406</v>
      </c>
    </row>
    <row r="242" spans="8:8">
      <c r="H242" s="97" t="s">
        <v>1407</v>
      </c>
    </row>
    <row r="243" spans="8:8">
      <c r="H243" s="97" t="s">
        <v>1408</v>
      </c>
    </row>
    <row r="244" spans="8:8" ht="24.95">
      <c r="H244" s="97" t="s">
        <v>1409</v>
      </c>
    </row>
    <row r="245" spans="8:8" ht="24.95">
      <c r="H245" s="97" t="s">
        <v>1410</v>
      </c>
    </row>
    <row r="246" spans="8:8" ht="24.95">
      <c r="H246" s="97" t="s">
        <v>1411</v>
      </c>
    </row>
    <row r="247" spans="8:8" ht="24.95">
      <c r="H247" s="97" t="s">
        <v>1412</v>
      </c>
    </row>
    <row r="248" spans="8:8">
      <c r="H248" s="97" t="s">
        <v>1413</v>
      </c>
    </row>
    <row r="249" spans="8:8">
      <c r="H249" s="97" t="s">
        <v>1414</v>
      </c>
    </row>
    <row r="250" spans="8:8">
      <c r="H250" s="97" t="s">
        <v>1415</v>
      </c>
    </row>
  </sheetData>
  <sheetProtection algorithmName="SHA-512" hashValue="AQ4CapaYN6jg3FbkXcu01GxaHAiAxLOuM6QAvHMyIbxzqYTaqDXMmdB3Ov33h/La8Z97F/a74GNsgbieea13jw==" saltValue="Zguede4n56BmYv15k6qw7Q==" spinCount="100000" sheet="1" objects="1" scenarios="1"/>
  <protectedRanges>
    <protectedRange algorithmName="SHA-512" hashValue="2FaZ2NrtUaT1bRImgqA5+ty+OLP6epPwcxd3N3TfpD4bie3tgLW1U8lZoOtlUiL8f2WL7iAsrZatAzpnp7Jing==" saltValue="HpAWgheJ6C5hqCzw3oZi+w==" spinCount="100000" sqref="A1:T250" name="範囲1"/>
  </protectedRange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F8E3B-62C2-4D3D-8CA0-1D7BE984CBFC}">
  <sheetPr>
    <tabColor rgb="FF000000"/>
  </sheetPr>
  <dimension ref="A1:EQ7"/>
  <sheetViews>
    <sheetView zoomScale="85" zoomScaleNormal="85" workbookViewId="0">
      <selection activeCell="J5" sqref="J5"/>
    </sheetView>
  </sheetViews>
  <sheetFormatPr defaultRowHeight="18"/>
  <sheetData>
    <row r="1" spans="1:147" ht="18.600000000000001" thickBot="1">
      <c r="A1" s="92"/>
      <c r="B1" s="93"/>
      <c r="C1" s="93"/>
      <c r="D1" s="93"/>
      <c r="E1" s="93"/>
      <c r="F1" s="93"/>
      <c r="G1" s="93"/>
      <c r="H1" s="93"/>
      <c r="I1" s="93"/>
      <c r="J1" s="93"/>
      <c r="K1" s="93"/>
      <c r="L1" s="93"/>
      <c r="M1" s="93"/>
      <c r="N1" s="93"/>
      <c r="O1" s="93"/>
      <c r="P1" s="93"/>
      <c r="Q1" s="93"/>
      <c r="R1" s="92"/>
      <c r="S1" s="93"/>
      <c r="T1" s="93"/>
      <c r="U1" s="93"/>
      <c r="V1" s="93"/>
      <c r="W1" s="93"/>
      <c r="X1" s="93"/>
      <c r="Y1" s="93"/>
      <c r="Z1" s="93"/>
      <c r="AA1" s="93"/>
      <c r="AB1" s="93"/>
      <c r="AC1" s="94"/>
      <c r="AD1" s="93"/>
      <c r="AE1" s="93"/>
      <c r="AF1" s="93"/>
      <c r="AG1" s="93"/>
      <c r="AH1" s="93"/>
      <c r="AI1" s="93"/>
      <c r="AJ1" s="93"/>
      <c r="AK1" s="93"/>
      <c r="AL1" s="93"/>
      <c r="AM1" s="93"/>
      <c r="AN1" s="93"/>
      <c r="AO1" s="93"/>
      <c r="AP1" s="93"/>
      <c r="AQ1" s="93"/>
      <c r="AR1" s="93"/>
      <c r="AS1" s="93"/>
      <c r="AT1" s="93"/>
      <c r="AU1" s="93"/>
      <c r="AV1" s="93"/>
      <c r="AW1" s="93"/>
      <c r="AX1" s="95"/>
      <c r="AY1" s="93"/>
      <c r="AZ1" s="93"/>
      <c r="BA1" s="93"/>
      <c r="BB1" s="93"/>
      <c r="BC1" s="93"/>
      <c r="BD1" s="93"/>
      <c r="BE1" s="93"/>
      <c r="BF1" s="93"/>
      <c r="BG1" s="93"/>
      <c r="BH1" s="93"/>
      <c r="BI1" s="93"/>
      <c r="BJ1" s="93"/>
      <c r="BK1" s="93"/>
      <c r="BL1" s="93"/>
      <c r="BM1" s="93"/>
      <c r="BN1" s="96"/>
      <c r="BO1" s="93"/>
      <c r="BP1" s="93"/>
      <c r="BQ1" s="93"/>
      <c r="BR1" s="93"/>
      <c r="BS1" s="93"/>
      <c r="BT1" s="93"/>
      <c r="BU1" s="93"/>
      <c r="BV1" s="93"/>
      <c r="BW1" s="93"/>
      <c r="BX1" s="93"/>
      <c r="BY1" s="93"/>
      <c r="BZ1" s="93"/>
      <c r="CA1" s="93"/>
      <c r="CB1" s="93"/>
      <c r="CC1" s="93"/>
      <c r="CD1" s="93"/>
      <c r="CE1" s="93"/>
      <c r="CF1" s="93"/>
      <c r="CG1" s="93"/>
      <c r="CH1" s="93"/>
      <c r="CI1" s="93"/>
      <c r="CJ1" s="93"/>
      <c r="CK1" s="95"/>
      <c r="CL1" s="93"/>
      <c r="CM1" s="93"/>
      <c r="CN1" s="93"/>
      <c r="CO1" s="93"/>
      <c r="CP1" s="93"/>
      <c r="CQ1" s="93"/>
      <c r="CR1" s="93"/>
      <c r="CS1" s="93"/>
      <c r="CT1" s="93"/>
      <c r="CU1" s="93"/>
      <c r="CV1" s="93"/>
      <c r="CW1" s="93"/>
      <c r="CX1" s="93"/>
      <c r="CY1" s="93"/>
      <c r="CZ1" s="93"/>
      <c r="DA1" s="96"/>
      <c r="DB1" s="93"/>
      <c r="DC1" s="93"/>
      <c r="DD1" s="93"/>
      <c r="DE1" s="93"/>
      <c r="DF1" s="93"/>
      <c r="DG1" s="93"/>
      <c r="DH1" s="93"/>
      <c r="DI1" s="93"/>
      <c r="DJ1" s="93"/>
      <c r="DK1" s="93"/>
      <c r="DL1" s="93"/>
      <c r="DM1" s="93"/>
      <c r="DN1" s="93"/>
      <c r="DO1" s="93"/>
      <c r="DP1" s="93"/>
      <c r="DQ1" s="93"/>
      <c r="DR1" s="93"/>
      <c r="DS1" s="93"/>
      <c r="DT1" s="93"/>
      <c r="DU1" s="93"/>
      <c r="DV1" s="93"/>
      <c r="DW1" s="93"/>
      <c r="DX1" s="95"/>
      <c r="DY1" s="93"/>
      <c r="DZ1" s="93"/>
      <c r="EA1" s="93"/>
      <c r="EB1" s="93"/>
      <c r="EC1" s="93"/>
      <c r="ED1" s="93"/>
      <c r="EE1" s="93"/>
      <c r="EF1" s="93"/>
      <c r="EG1" s="93"/>
      <c r="EH1" s="93"/>
      <c r="EI1" s="93"/>
      <c r="EJ1" s="93"/>
      <c r="EK1" s="93"/>
      <c r="EL1" s="93"/>
      <c r="EM1" s="93"/>
      <c r="EN1" s="96"/>
      <c r="EO1" s="93"/>
      <c r="EP1" s="82"/>
      <c r="EQ1" s="93"/>
    </row>
    <row r="2" spans="1:147" ht="27" customHeight="1">
      <c r="A2" s="986" t="s">
        <v>1416</v>
      </c>
      <c r="B2" s="957" t="s">
        <v>1417</v>
      </c>
      <c r="C2" s="957" t="s">
        <v>1418</v>
      </c>
      <c r="D2" s="972" t="s">
        <v>1419</v>
      </c>
      <c r="E2" s="972" t="s">
        <v>1420</v>
      </c>
      <c r="F2" s="972" t="s">
        <v>1421</v>
      </c>
      <c r="G2" s="954" t="s">
        <v>1422</v>
      </c>
      <c r="H2" s="955"/>
      <c r="I2" s="955"/>
      <c r="J2" s="956"/>
      <c r="K2" s="954" t="s">
        <v>1423</v>
      </c>
      <c r="L2" s="955"/>
      <c r="M2" s="955"/>
      <c r="N2" s="956"/>
      <c r="O2" s="957" t="s">
        <v>1424</v>
      </c>
      <c r="P2" s="969" t="s">
        <v>1425</v>
      </c>
      <c r="Q2" s="972" t="s">
        <v>1426</v>
      </c>
      <c r="R2" s="954" t="s">
        <v>1427</v>
      </c>
      <c r="S2" s="956"/>
      <c r="T2" s="954" t="s">
        <v>1428</v>
      </c>
      <c r="U2" s="955"/>
      <c r="V2" s="955"/>
      <c r="W2" s="956"/>
      <c r="X2" s="957" t="s">
        <v>1429</v>
      </c>
      <c r="Y2" s="959" t="s">
        <v>1430</v>
      </c>
      <c r="Z2" s="954" t="s">
        <v>1431</v>
      </c>
      <c r="AA2" s="955"/>
      <c r="AB2" s="955"/>
      <c r="AC2" s="956"/>
      <c r="AD2" s="962" t="s">
        <v>1432</v>
      </c>
      <c r="AE2" s="964" t="s">
        <v>1433</v>
      </c>
      <c r="AF2" s="955"/>
      <c r="AG2" s="955"/>
      <c r="AH2" s="955"/>
      <c r="AI2" s="955"/>
      <c r="AJ2" s="955"/>
      <c r="AK2" s="955"/>
      <c r="AL2" s="955"/>
      <c r="AM2" s="955"/>
      <c r="AN2" s="955"/>
      <c r="AO2" s="955"/>
      <c r="AP2" s="955"/>
      <c r="AQ2" s="965"/>
      <c r="AR2" s="951" t="s">
        <v>1434</v>
      </c>
      <c r="AS2" s="952"/>
      <c r="AT2" s="952"/>
      <c r="AU2" s="952"/>
      <c r="AV2" s="952"/>
      <c r="AW2" s="952"/>
      <c r="AX2" s="952"/>
      <c r="AY2" s="952"/>
      <c r="AZ2" s="952"/>
      <c r="BA2" s="952"/>
      <c r="BB2" s="952"/>
      <c r="BC2" s="952"/>
      <c r="BD2" s="952"/>
      <c r="BE2" s="952"/>
      <c r="BF2" s="952"/>
      <c r="BG2" s="952"/>
      <c r="BH2" s="952"/>
      <c r="BI2" s="952"/>
      <c r="BJ2" s="953"/>
      <c r="BK2" s="948" t="s">
        <v>1435</v>
      </c>
      <c r="BL2" s="951" t="s">
        <v>1436</v>
      </c>
      <c r="BM2" s="952"/>
      <c r="BN2" s="952"/>
      <c r="BO2" s="953"/>
      <c r="BP2" s="980" t="s">
        <v>1437</v>
      </c>
      <c r="BQ2" s="983" t="s">
        <v>1438</v>
      </c>
      <c r="BR2" s="964" t="s">
        <v>1439</v>
      </c>
      <c r="BS2" s="955"/>
      <c r="BT2" s="955"/>
      <c r="BU2" s="955"/>
      <c r="BV2" s="955"/>
      <c r="BW2" s="955"/>
      <c r="BX2" s="955"/>
      <c r="BY2" s="955"/>
      <c r="BZ2" s="955"/>
      <c r="CA2" s="955"/>
      <c r="CB2" s="955"/>
      <c r="CC2" s="955"/>
      <c r="CD2" s="965"/>
      <c r="CE2" s="951" t="s">
        <v>1440</v>
      </c>
      <c r="CF2" s="952"/>
      <c r="CG2" s="952"/>
      <c r="CH2" s="952"/>
      <c r="CI2" s="952"/>
      <c r="CJ2" s="952"/>
      <c r="CK2" s="952"/>
      <c r="CL2" s="952"/>
      <c r="CM2" s="952"/>
      <c r="CN2" s="952"/>
      <c r="CO2" s="952"/>
      <c r="CP2" s="952"/>
      <c r="CQ2" s="952"/>
      <c r="CR2" s="952"/>
      <c r="CS2" s="952"/>
      <c r="CT2" s="952"/>
      <c r="CU2" s="952"/>
      <c r="CV2" s="952"/>
      <c r="CW2" s="953"/>
      <c r="CX2" s="948" t="s">
        <v>1435</v>
      </c>
      <c r="CY2" s="951" t="s">
        <v>1441</v>
      </c>
      <c r="CZ2" s="952"/>
      <c r="DA2" s="952"/>
      <c r="DB2" s="953"/>
      <c r="DC2" s="980" t="s">
        <v>1437</v>
      </c>
      <c r="DD2" s="983" t="s">
        <v>1438</v>
      </c>
      <c r="DE2" s="964" t="s">
        <v>1442</v>
      </c>
      <c r="DF2" s="955"/>
      <c r="DG2" s="955"/>
      <c r="DH2" s="955"/>
      <c r="DI2" s="955"/>
      <c r="DJ2" s="955"/>
      <c r="DK2" s="955"/>
      <c r="DL2" s="955"/>
      <c r="DM2" s="955"/>
      <c r="DN2" s="955"/>
      <c r="DO2" s="955"/>
      <c r="DP2" s="955"/>
      <c r="DQ2" s="965"/>
      <c r="DR2" s="951" t="s">
        <v>1443</v>
      </c>
      <c r="DS2" s="952"/>
      <c r="DT2" s="952"/>
      <c r="DU2" s="952"/>
      <c r="DV2" s="952"/>
      <c r="DW2" s="952"/>
      <c r="DX2" s="952"/>
      <c r="DY2" s="952"/>
      <c r="DZ2" s="952"/>
      <c r="EA2" s="952"/>
      <c r="EB2" s="952"/>
      <c r="EC2" s="952"/>
      <c r="ED2" s="952"/>
      <c r="EE2" s="952"/>
      <c r="EF2" s="952"/>
      <c r="EG2" s="952"/>
      <c r="EH2" s="952"/>
      <c r="EI2" s="952"/>
      <c r="EJ2" s="953"/>
      <c r="EK2" s="948" t="s">
        <v>1435</v>
      </c>
      <c r="EL2" s="951" t="s">
        <v>1444</v>
      </c>
      <c r="EM2" s="952"/>
      <c r="EN2" s="952"/>
      <c r="EO2" s="953"/>
      <c r="EP2" s="980" t="s">
        <v>1437</v>
      </c>
      <c r="EQ2" s="983" t="s">
        <v>1438</v>
      </c>
    </row>
    <row r="3" spans="1:147" ht="111">
      <c r="A3" s="987"/>
      <c r="B3" s="958"/>
      <c r="C3" s="958"/>
      <c r="D3" s="973"/>
      <c r="E3" s="973"/>
      <c r="F3" s="973"/>
      <c r="G3" s="940" t="s">
        <v>1445</v>
      </c>
      <c r="H3" s="940" t="s">
        <v>1446</v>
      </c>
      <c r="I3" s="975" t="s">
        <v>1447</v>
      </c>
      <c r="J3" s="977" t="s">
        <v>1448</v>
      </c>
      <c r="K3" s="940" t="s">
        <v>1449</v>
      </c>
      <c r="L3" s="940" t="s">
        <v>1450</v>
      </c>
      <c r="M3" s="975" t="s">
        <v>1451</v>
      </c>
      <c r="N3" s="977" t="s">
        <v>1448</v>
      </c>
      <c r="O3" s="958"/>
      <c r="P3" s="970"/>
      <c r="Q3" s="973"/>
      <c r="R3" s="978" t="s">
        <v>1452</v>
      </c>
      <c r="S3" s="940" t="s">
        <v>22</v>
      </c>
      <c r="T3" s="940" t="s">
        <v>1453</v>
      </c>
      <c r="U3" s="940" t="s">
        <v>1454</v>
      </c>
      <c r="V3" s="940" t="s">
        <v>1455</v>
      </c>
      <c r="W3" s="966" t="s">
        <v>75</v>
      </c>
      <c r="X3" s="958"/>
      <c r="Y3" s="960"/>
      <c r="Z3" s="966" t="s">
        <v>1456</v>
      </c>
      <c r="AA3" s="966" t="s">
        <v>75</v>
      </c>
      <c r="AB3" s="966" t="s">
        <v>1457</v>
      </c>
      <c r="AC3" s="967" t="s">
        <v>1458</v>
      </c>
      <c r="AD3" s="963"/>
      <c r="AE3" s="946" t="s">
        <v>1459</v>
      </c>
      <c r="AF3" s="938" t="s">
        <v>1460</v>
      </c>
      <c r="AG3" s="938" t="s">
        <v>1461</v>
      </c>
      <c r="AH3" s="938" t="s">
        <v>1462</v>
      </c>
      <c r="AI3" s="940" t="s">
        <v>1463</v>
      </c>
      <c r="AJ3" s="942" t="s">
        <v>1464</v>
      </c>
      <c r="AK3" s="944" t="s">
        <v>1465</v>
      </c>
      <c r="AL3" s="933" t="s">
        <v>1466</v>
      </c>
      <c r="AM3" s="934"/>
      <c r="AN3" s="935"/>
      <c r="AO3" s="933" t="s">
        <v>1467</v>
      </c>
      <c r="AP3" s="934"/>
      <c r="AQ3" s="935"/>
      <c r="AR3" s="931" t="s">
        <v>1468</v>
      </c>
      <c r="AS3" s="936" t="s">
        <v>1469</v>
      </c>
      <c r="AT3" s="936" t="s">
        <v>1470</v>
      </c>
      <c r="AU3" s="936" t="s">
        <v>1471</v>
      </c>
      <c r="AV3" s="925" t="s">
        <v>1472</v>
      </c>
      <c r="AW3" s="126" t="s">
        <v>1473</v>
      </c>
      <c r="AX3" s="127"/>
      <c r="AY3" s="127"/>
      <c r="AZ3" s="127"/>
      <c r="BA3" s="127"/>
      <c r="BB3" s="127"/>
      <c r="BC3" s="926" t="s">
        <v>1474</v>
      </c>
      <c r="BD3" s="927"/>
      <c r="BE3" s="927"/>
      <c r="BF3" s="926" t="s">
        <v>1475</v>
      </c>
      <c r="BG3" s="928"/>
      <c r="BH3" s="128" t="s">
        <v>1476</v>
      </c>
      <c r="BI3" s="929" t="s">
        <v>1477</v>
      </c>
      <c r="BJ3" s="929" t="s">
        <v>1478</v>
      </c>
      <c r="BK3" s="949"/>
      <c r="BL3" s="931" t="s">
        <v>1479</v>
      </c>
      <c r="BM3" s="917" t="s">
        <v>1480</v>
      </c>
      <c r="BN3" s="919" t="s">
        <v>1481</v>
      </c>
      <c r="BO3" s="921" t="s">
        <v>1482</v>
      </c>
      <c r="BP3" s="981"/>
      <c r="BQ3" s="984"/>
      <c r="BR3" s="946" t="s">
        <v>1459</v>
      </c>
      <c r="BS3" s="938" t="s">
        <v>1460</v>
      </c>
      <c r="BT3" s="938" t="s">
        <v>1461</v>
      </c>
      <c r="BU3" s="938" t="s">
        <v>1462</v>
      </c>
      <c r="BV3" s="940" t="s">
        <v>1463</v>
      </c>
      <c r="BW3" s="942" t="s">
        <v>1464</v>
      </c>
      <c r="BX3" s="944" t="s">
        <v>1465</v>
      </c>
      <c r="BY3" s="933" t="s">
        <v>1466</v>
      </c>
      <c r="BZ3" s="934"/>
      <c r="CA3" s="935"/>
      <c r="CB3" s="933" t="s">
        <v>1467</v>
      </c>
      <c r="CC3" s="934"/>
      <c r="CD3" s="935"/>
      <c r="CE3" s="931" t="s">
        <v>1468</v>
      </c>
      <c r="CF3" s="936" t="s">
        <v>1469</v>
      </c>
      <c r="CG3" s="936" t="s">
        <v>1470</v>
      </c>
      <c r="CH3" s="936" t="s">
        <v>1471</v>
      </c>
      <c r="CI3" s="925" t="s">
        <v>1472</v>
      </c>
      <c r="CJ3" s="126" t="s">
        <v>1473</v>
      </c>
      <c r="CK3" s="127"/>
      <c r="CL3" s="127"/>
      <c r="CM3" s="127"/>
      <c r="CN3" s="127"/>
      <c r="CO3" s="127"/>
      <c r="CP3" s="926" t="s">
        <v>1474</v>
      </c>
      <c r="CQ3" s="927"/>
      <c r="CR3" s="927"/>
      <c r="CS3" s="926" t="s">
        <v>1475</v>
      </c>
      <c r="CT3" s="928"/>
      <c r="CU3" s="128" t="s">
        <v>1476</v>
      </c>
      <c r="CV3" s="929" t="s">
        <v>1477</v>
      </c>
      <c r="CW3" s="929" t="s">
        <v>1478</v>
      </c>
      <c r="CX3" s="949"/>
      <c r="CY3" s="931" t="s">
        <v>1479</v>
      </c>
      <c r="CZ3" s="917" t="s">
        <v>1480</v>
      </c>
      <c r="DA3" s="919" t="s">
        <v>1481</v>
      </c>
      <c r="DB3" s="921" t="s">
        <v>1482</v>
      </c>
      <c r="DC3" s="981"/>
      <c r="DD3" s="984"/>
      <c r="DE3" s="946" t="s">
        <v>1459</v>
      </c>
      <c r="DF3" s="938" t="s">
        <v>1460</v>
      </c>
      <c r="DG3" s="938" t="s">
        <v>1461</v>
      </c>
      <c r="DH3" s="938" t="s">
        <v>1462</v>
      </c>
      <c r="DI3" s="940" t="s">
        <v>1463</v>
      </c>
      <c r="DJ3" s="942" t="s">
        <v>1464</v>
      </c>
      <c r="DK3" s="944" t="s">
        <v>1465</v>
      </c>
      <c r="DL3" s="933" t="s">
        <v>1466</v>
      </c>
      <c r="DM3" s="934"/>
      <c r="DN3" s="935"/>
      <c r="DO3" s="933" t="s">
        <v>1467</v>
      </c>
      <c r="DP3" s="934"/>
      <c r="DQ3" s="935"/>
      <c r="DR3" s="931" t="s">
        <v>1468</v>
      </c>
      <c r="DS3" s="936" t="s">
        <v>1469</v>
      </c>
      <c r="DT3" s="936" t="s">
        <v>1470</v>
      </c>
      <c r="DU3" s="936" t="s">
        <v>1471</v>
      </c>
      <c r="DV3" s="925" t="s">
        <v>1472</v>
      </c>
      <c r="DW3" s="126" t="s">
        <v>1473</v>
      </c>
      <c r="DX3" s="127"/>
      <c r="DY3" s="127"/>
      <c r="DZ3" s="127"/>
      <c r="EA3" s="127"/>
      <c r="EB3" s="127"/>
      <c r="EC3" s="926" t="s">
        <v>1474</v>
      </c>
      <c r="ED3" s="927"/>
      <c r="EE3" s="927"/>
      <c r="EF3" s="926" t="s">
        <v>1475</v>
      </c>
      <c r="EG3" s="928"/>
      <c r="EH3" s="128" t="s">
        <v>1476</v>
      </c>
      <c r="EI3" s="929" t="s">
        <v>1477</v>
      </c>
      <c r="EJ3" s="929" t="s">
        <v>1478</v>
      </c>
      <c r="EK3" s="949"/>
      <c r="EL3" s="931" t="s">
        <v>1479</v>
      </c>
      <c r="EM3" s="917" t="s">
        <v>1480</v>
      </c>
      <c r="EN3" s="919" t="s">
        <v>1481</v>
      </c>
      <c r="EO3" s="921" t="s">
        <v>1482</v>
      </c>
      <c r="EP3" s="981"/>
      <c r="EQ3" s="984"/>
    </row>
    <row r="4" spans="1:147" ht="53.1" customHeight="1">
      <c r="A4" s="988"/>
      <c r="B4" s="941"/>
      <c r="C4" s="941"/>
      <c r="D4" s="974"/>
      <c r="E4" s="974"/>
      <c r="F4" s="974"/>
      <c r="G4" s="941"/>
      <c r="H4" s="941"/>
      <c r="I4" s="976"/>
      <c r="J4" s="974"/>
      <c r="K4" s="941"/>
      <c r="L4" s="941"/>
      <c r="M4" s="976"/>
      <c r="N4" s="974"/>
      <c r="O4" s="941"/>
      <c r="P4" s="971"/>
      <c r="Q4" s="974"/>
      <c r="R4" s="979"/>
      <c r="S4" s="941"/>
      <c r="T4" s="941"/>
      <c r="U4" s="941"/>
      <c r="V4" s="941"/>
      <c r="W4" s="961"/>
      <c r="X4" s="941"/>
      <c r="Y4" s="961"/>
      <c r="Z4" s="961"/>
      <c r="AA4" s="961"/>
      <c r="AB4" s="961"/>
      <c r="AC4" s="968"/>
      <c r="AD4" s="943"/>
      <c r="AE4" s="947"/>
      <c r="AF4" s="939"/>
      <c r="AG4" s="939"/>
      <c r="AH4" s="939"/>
      <c r="AI4" s="941"/>
      <c r="AJ4" s="943"/>
      <c r="AK4" s="945"/>
      <c r="AL4" s="129" t="s">
        <v>1483</v>
      </c>
      <c r="AM4" s="129" t="s">
        <v>1484</v>
      </c>
      <c r="AN4" s="129" t="s">
        <v>1485</v>
      </c>
      <c r="AO4" s="129" t="s">
        <v>1486</v>
      </c>
      <c r="AP4" s="129" t="s">
        <v>1487</v>
      </c>
      <c r="AQ4" s="130" t="s">
        <v>1485</v>
      </c>
      <c r="AR4" s="932"/>
      <c r="AS4" s="937"/>
      <c r="AT4" s="937"/>
      <c r="AU4" s="937"/>
      <c r="AV4" s="918"/>
      <c r="AW4" s="128" t="s">
        <v>1488</v>
      </c>
      <c r="AX4" s="128" t="s">
        <v>1489</v>
      </c>
      <c r="AY4" s="923" t="s">
        <v>1490</v>
      </c>
      <c r="AZ4" s="924"/>
      <c r="BA4" s="131" t="s">
        <v>1491</v>
      </c>
      <c r="BB4" s="132" t="s">
        <v>1492</v>
      </c>
      <c r="BC4" s="133" t="s">
        <v>1493</v>
      </c>
      <c r="BD4" s="133" t="s">
        <v>1494</v>
      </c>
      <c r="BE4" s="131" t="s">
        <v>1495</v>
      </c>
      <c r="BF4" s="134" t="s">
        <v>1496</v>
      </c>
      <c r="BG4" s="135" t="s">
        <v>1497</v>
      </c>
      <c r="BH4" s="131" t="s">
        <v>1498</v>
      </c>
      <c r="BI4" s="930"/>
      <c r="BJ4" s="930"/>
      <c r="BK4" s="950"/>
      <c r="BL4" s="932"/>
      <c r="BM4" s="918"/>
      <c r="BN4" s="920"/>
      <c r="BO4" s="922"/>
      <c r="BP4" s="982"/>
      <c r="BQ4" s="985"/>
      <c r="BR4" s="947"/>
      <c r="BS4" s="939"/>
      <c r="BT4" s="939"/>
      <c r="BU4" s="939"/>
      <c r="BV4" s="941"/>
      <c r="BW4" s="943"/>
      <c r="BX4" s="945"/>
      <c r="BY4" s="129" t="s">
        <v>1483</v>
      </c>
      <c r="BZ4" s="129" t="s">
        <v>1484</v>
      </c>
      <c r="CA4" s="129" t="s">
        <v>1485</v>
      </c>
      <c r="CB4" s="129" t="s">
        <v>1486</v>
      </c>
      <c r="CC4" s="129" t="s">
        <v>1487</v>
      </c>
      <c r="CD4" s="130" t="s">
        <v>1485</v>
      </c>
      <c r="CE4" s="932"/>
      <c r="CF4" s="937"/>
      <c r="CG4" s="937"/>
      <c r="CH4" s="937"/>
      <c r="CI4" s="918"/>
      <c r="CJ4" s="128" t="s">
        <v>1488</v>
      </c>
      <c r="CK4" s="128" t="s">
        <v>1489</v>
      </c>
      <c r="CL4" s="923" t="s">
        <v>1490</v>
      </c>
      <c r="CM4" s="924"/>
      <c r="CN4" s="131" t="s">
        <v>1491</v>
      </c>
      <c r="CO4" s="132" t="s">
        <v>1492</v>
      </c>
      <c r="CP4" s="133" t="s">
        <v>1493</v>
      </c>
      <c r="CQ4" s="133" t="s">
        <v>1494</v>
      </c>
      <c r="CR4" s="131" t="s">
        <v>1495</v>
      </c>
      <c r="CS4" s="134" t="s">
        <v>1496</v>
      </c>
      <c r="CT4" s="135" t="s">
        <v>1497</v>
      </c>
      <c r="CU4" s="131" t="s">
        <v>1498</v>
      </c>
      <c r="CV4" s="930"/>
      <c r="CW4" s="930"/>
      <c r="CX4" s="950"/>
      <c r="CY4" s="932"/>
      <c r="CZ4" s="918"/>
      <c r="DA4" s="920"/>
      <c r="DB4" s="922"/>
      <c r="DC4" s="982"/>
      <c r="DD4" s="985"/>
      <c r="DE4" s="947"/>
      <c r="DF4" s="939"/>
      <c r="DG4" s="939"/>
      <c r="DH4" s="939"/>
      <c r="DI4" s="941"/>
      <c r="DJ4" s="943"/>
      <c r="DK4" s="945"/>
      <c r="DL4" s="129" t="s">
        <v>1483</v>
      </c>
      <c r="DM4" s="129" t="s">
        <v>1484</v>
      </c>
      <c r="DN4" s="129" t="s">
        <v>1485</v>
      </c>
      <c r="DO4" s="129" t="s">
        <v>1486</v>
      </c>
      <c r="DP4" s="129" t="s">
        <v>1487</v>
      </c>
      <c r="DQ4" s="130" t="s">
        <v>1485</v>
      </c>
      <c r="DR4" s="932"/>
      <c r="DS4" s="937"/>
      <c r="DT4" s="937"/>
      <c r="DU4" s="937"/>
      <c r="DV4" s="918"/>
      <c r="DW4" s="128" t="s">
        <v>1488</v>
      </c>
      <c r="DX4" s="128" t="s">
        <v>1489</v>
      </c>
      <c r="DY4" s="923" t="s">
        <v>1490</v>
      </c>
      <c r="DZ4" s="924"/>
      <c r="EA4" s="131" t="s">
        <v>1491</v>
      </c>
      <c r="EB4" s="132" t="s">
        <v>1492</v>
      </c>
      <c r="EC4" s="133" t="s">
        <v>1493</v>
      </c>
      <c r="ED4" s="133" t="s">
        <v>1494</v>
      </c>
      <c r="EE4" s="131" t="s">
        <v>1495</v>
      </c>
      <c r="EF4" s="134" t="s">
        <v>1496</v>
      </c>
      <c r="EG4" s="135" t="s">
        <v>1497</v>
      </c>
      <c r="EH4" s="131" t="s">
        <v>1498</v>
      </c>
      <c r="EI4" s="930"/>
      <c r="EJ4" s="930"/>
      <c r="EK4" s="950"/>
      <c r="EL4" s="932"/>
      <c r="EM4" s="918"/>
      <c r="EN4" s="920"/>
      <c r="EO4" s="922"/>
      <c r="EP4" s="982"/>
      <c r="EQ4" s="985"/>
    </row>
    <row r="5" spans="1:147" ht="51.95" customHeight="1">
      <c r="A5" s="136" t="s">
        <v>1499</v>
      </c>
      <c r="B5" s="137" t="s">
        <v>1500</v>
      </c>
      <c r="C5" s="137" t="s">
        <v>1500</v>
      </c>
      <c r="D5" s="138" t="s">
        <v>1501</v>
      </c>
      <c r="E5" s="138" t="s">
        <v>1501</v>
      </c>
      <c r="F5" s="138" t="s">
        <v>1501</v>
      </c>
      <c r="G5" s="137" t="s">
        <v>1499</v>
      </c>
      <c r="H5" s="137" t="s">
        <v>1499</v>
      </c>
      <c r="I5" s="139" t="s">
        <v>1499</v>
      </c>
      <c r="J5" s="138" t="s">
        <v>1501</v>
      </c>
      <c r="K5" s="137" t="s">
        <v>1499</v>
      </c>
      <c r="L5" s="137" t="s">
        <v>1499</v>
      </c>
      <c r="M5" s="139" t="s">
        <v>1499</v>
      </c>
      <c r="N5" s="138" t="s">
        <v>1501</v>
      </c>
      <c r="O5" s="137" t="s">
        <v>1500</v>
      </c>
      <c r="P5" s="140" t="s">
        <v>1499</v>
      </c>
      <c r="Q5" s="141" t="s">
        <v>1501</v>
      </c>
      <c r="R5" s="142" t="s">
        <v>1499</v>
      </c>
      <c r="S5" s="137" t="s">
        <v>1499</v>
      </c>
      <c r="T5" s="137" t="s">
        <v>1499</v>
      </c>
      <c r="U5" s="137" t="s">
        <v>1500</v>
      </c>
      <c r="V5" s="137" t="s">
        <v>1500</v>
      </c>
      <c r="W5" s="143" t="s">
        <v>1499</v>
      </c>
      <c r="X5" s="137" t="s">
        <v>1499</v>
      </c>
      <c r="Y5" s="143" t="s">
        <v>1499</v>
      </c>
      <c r="Z5" s="143" t="s">
        <v>1502</v>
      </c>
      <c r="AA5" s="143" t="s">
        <v>1503</v>
      </c>
      <c r="AB5" s="143" t="s">
        <v>1503</v>
      </c>
      <c r="AC5" s="144" t="s">
        <v>1503</v>
      </c>
      <c r="AD5" s="145" t="s">
        <v>1499</v>
      </c>
      <c r="AE5" s="146" t="s">
        <v>1499</v>
      </c>
      <c r="AF5" s="141" t="s">
        <v>1501</v>
      </c>
      <c r="AG5" s="141" t="s">
        <v>1501</v>
      </c>
      <c r="AH5" s="141" t="s">
        <v>1501</v>
      </c>
      <c r="AI5" s="137" t="s">
        <v>1502</v>
      </c>
      <c r="AJ5" s="147" t="s">
        <v>1499</v>
      </c>
      <c r="AK5" s="148" t="s">
        <v>1501</v>
      </c>
      <c r="AL5" s="141" t="s">
        <v>1501</v>
      </c>
      <c r="AM5" s="141" t="s">
        <v>1501</v>
      </c>
      <c r="AN5" s="141" t="s">
        <v>1501</v>
      </c>
      <c r="AO5" s="141" t="s">
        <v>1501</v>
      </c>
      <c r="AP5" s="141" t="s">
        <v>1501</v>
      </c>
      <c r="AQ5" s="149" t="s">
        <v>1501</v>
      </c>
      <c r="AR5" s="150" t="s">
        <v>1502</v>
      </c>
      <c r="AS5" s="151" t="s">
        <v>1504</v>
      </c>
      <c r="AT5" s="151" t="s">
        <v>1503</v>
      </c>
      <c r="AU5" s="151" t="s">
        <v>1503</v>
      </c>
      <c r="AV5" s="151" t="s">
        <v>1502</v>
      </c>
      <c r="AW5" s="152" t="s">
        <v>1505</v>
      </c>
      <c r="AX5" s="152" t="s">
        <v>1505</v>
      </c>
      <c r="AY5" s="152" t="s">
        <v>1502</v>
      </c>
      <c r="AZ5" s="152" t="s">
        <v>1506</v>
      </c>
      <c r="BA5" s="152" t="s">
        <v>1505</v>
      </c>
      <c r="BB5" s="153" t="s">
        <v>1507</v>
      </c>
      <c r="BC5" s="154" t="s">
        <v>1507</v>
      </c>
      <c r="BD5" s="152" t="s">
        <v>1508</v>
      </c>
      <c r="BE5" s="152" t="s">
        <v>1509</v>
      </c>
      <c r="BF5" s="155" t="s">
        <v>1502</v>
      </c>
      <c r="BG5" s="155" t="s">
        <v>1502</v>
      </c>
      <c r="BH5" s="153" t="s">
        <v>1510</v>
      </c>
      <c r="BI5" s="153" t="s">
        <v>1510</v>
      </c>
      <c r="BJ5" s="156" t="s">
        <v>1511</v>
      </c>
      <c r="BK5" s="157" t="s">
        <v>1502</v>
      </c>
      <c r="BL5" s="150" t="s">
        <v>1502</v>
      </c>
      <c r="BM5" s="151" t="s">
        <v>1502</v>
      </c>
      <c r="BN5" s="158" t="s">
        <v>1499</v>
      </c>
      <c r="BO5" s="159" t="s">
        <v>1499</v>
      </c>
      <c r="BP5" s="160" t="s">
        <v>1502</v>
      </c>
      <c r="BQ5" s="161" t="s">
        <v>1503</v>
      </c>
      <c r="BR5" s="146" t="s">
        <v>1499</v>
      </c>
      <c r="BS5" s="141" t="s">
        <v>1501</v>
      </c>
      <c r="BT5" s="141" t="s">
        <v>1501</v>
      </c>
      <c r="BU5" s="141" t="s">
        <v>1501</v>
      </c>
      <c r="BV5" s="137" t="s">
        <v>1502</v>
      </c>
      <c r="BW5" s="147" t="s">
        <v>1499</v>
      </c>
      <c r="BX5" s="148" t="s">
        <v>1501</v>
      </c>
      <c r="BY5" s="141" t="s">
        <v>1501</v>
      </c>
      <c r="BZ5" s="141" t="s">
        <v>1501</v>
      </c>
      <c r="CA5" s="141" t="s">
        <v>1501</v>
      </c>
      <c r="CB5" s="141" t="s">
        <v>1501</v>
      </c>
      <c r="CC5" s="141" t="s">
        <v>1501</v>
      </c>
      <c r="CD5" s="149" t="s">
        <v>1501</v>
      </c>
      <c r="CE5" s="150" t="s">
        <v>1502</v>
      </c>
      <c r="CF5" s="151" t="s">
        <v>1504</v>
      </c>
      <c r="CG5" s="151" t="s">
        <v>1503</v>
      </c>
      <c r="CH5" s="151" t="s">
        <v>1503</v>
      </c>
      <c r="CI5" s="151" t="s">
        <v>1502</v>
      </c>
      <c r="CJ5" s="152" t="s">
        <v>1505</v>
      </c>
      <c r="CK5" s="152" t="s">
        <v>1505</v>
      </c>
      <c r="CL5" s="152" t="s">
        <v>1502</v>
      </c>
      <c r="CM5" s="152" t="s">
        <v>1506</v>
      </c>
      <c r="CN5" s="152" t="s">
        <v>1505</v>
      </c>
      <c r="CO5" s="153" t="s">
        <v>1507</v>
      </c>
      <c r="CP5" s="154" t="s">
        <v>1507</v>
      </c>
      <c r="CQ5" s="152" t="s">
        <v>1508</v>
      </c>
      <c r="CR5" s="152" t="s">
        <v>1509</v>
      </c>
      <c r="CS5" s="155" t="s">
        <v>1502</v>
      </c>
      <c r="CT5" s="155" t="s">
        <v>1502</v>
      </c>
      <c r="CU5" s="153" t="s">
        <v>1510</v>
      </c>
      <c r="CV5" s="153" t="s">
        <v>1510</v>
      </c>
      <c r="CW5" s="156" t="s">
        <v>1511</v>
      </c>
      <c r="CX5" s="157" t="s">
        <v>1502</v>
      </c>
      <c r="CY5" s="150" t="s">
        <v>1502</v>
      </c>
      <c r="CZ5" s="151" t="s">
        <v>1502</v>
      </c>
      <c r="DA5" s="158" t="s">
        <v>1499</v>
      </c>
      <c r="DB5" s="159" t="s">
        <v>1499</v>
      </c>
      <c r="DC5" s="160" t="s">
        <v>1502</v>
      </c>
      <c r="DD5" s="161" t="s">
        <v>1503</v>
      </c>
      <c r="DE5" s="146" t="s">
        <v>1499</v>
      </c>
      <c r="DF5" s="141" t="s">
        <v>1501</v>
      </c>
      <c r="DG5" s="141" t="s">
        <v>1501</v>
      </c>
      <c r="DH5" s="141" t="s">
        <v>1501</v>
      </c>
      <c r="DI5" s="137" t="s">
        <v>1502</v>
      </c>
      <c r="DJ5" s="147" t="s">
        <v>1499</v>
      </c>
      <c r="DK5" s="148" t="s">
        <v>1501</v>
      </c>
      <c r="DL5" s="141" t="s">
        <v>1501</v>
      </c>
      <c r="DM5" s="141" t="s">
        <v>1501</v>
      </c>
      <c r="DN5" s="141" t="s">
        <v>1501</v>
      </c>
      <c r="DO5" s="141" t="s">
        <v>1501</v>
      </c>
      <c r="DP5" s="141" t="s">
        <v>1501</v>
      </c>
      <c r="DQ5" s="149" t="s">
        <v>1501</v>
      </c>
      <c r="DR5" s="150" t="s">
        <v>1502</v>
      </c>
      <c r="DS5" s="151" t="s">
        <v>1504</v>
      </c>
      <c r="DT5" s="151" t="s">
        <v>1503</v>
      </c>
      <c r="DU5" s="151" t="s">
        <v>1503</v>
      </c>
      <c r="DV5" s="151" t="s">
        <v>1502</v>
      </c>
      <c r="DW5" s="152" t="s">
        <v>1505</v>
      </c>
      <c r="DX5" s="152" t="s">
        <v>1505</v>
      </c>
      <c r="DY5" s="152" t="s">
        <v>1502</v>
      </c>
      <c r="DZ5" s="152" t="s">
        <v>1506</v>
      </c>
      <c r="EA5" s="152" t="s">
        <v>1505</v>
      </c>
      <c r="EB5" s="153" t="s">
        <v>1507</v>
      </c>
      <c r="EC5" s="154" t="s">
        <v>1507</v>
      </c>
      <c r="ED5" s="152" t="s">
        <v>1508</v>
      </c>
      <c r="EE5" s="152" t="s">
        <v>1509</v>
      </c>
      <c r="EF5" s="155" t="s">
        <v>1502</v>
      </c>
      <c r="EG5" s="155" t="s">
        <v>1502</v>
      </c>
      <c r="EH5" s="153" t="s">
        <v>1510</v>
      </c>
      <c r="EI5" s="153" t="s">
        <v>1510</v>
      </c>
      <c r="EJ5" s="156" t="s">
        <v>1511</v>
      </c>
      <c r="EK5" s="157" t="s">
        <v>1502</v>
      </c>
      <c r="EL5" s="150" t="s">
        <v>1502</v>
      </c>
      <c r="EM5" s="151" t="s">
        <v>1502</v>
      </c>
      <c r="EN5" s="158" t="s">
        <v>1499</v>
      </c>
      <c r="EO5" s="159" t="s">
        <v>1499</v>
      </c>
      <c r="EP5" s="160" t="s">
        <v>1502</v>
      </c>
      <c r="EQ5" s="161" t="s">
        <v>1503</v>
      </c>
    </row>
    <row r="6" spans="1:147" ht="33.950000000000003" customHeight="1">
      <c r="A6" s="162" t="s">
        <v>1512</v>
      </c>
      <c r="B6" s="163" t="s">
        <v>1513</v>
      </c>
      <c r="C6" s="164" t="s">
        <v>1514</v>
      </c>
      <c r="D6" s="165" t="s">
        <v>1515</v>
      </c>
      <c r="E6" s="165">
        <v>7</v>
      </c>
      <c r="F6" s="165" t="s">
        <v>1516</v>
      </c>
      <c r="G6" s="163" t="s">
        <v>1517</v>
      </c>
      <c r="H6" s="163" t="s">
        <v>1518</v>
      </c>
      <c r="I6" s="163" t="s">
        <v>1519</v>
      </c>
      <c r="J6" s="166" t="str">
        <f>CONCATENATE($G6," ",$H6," ",$I6)</f>
        <v>KOKUSAI Taro Jica</v>
      </c>
      <c r="K6" s="163" t="s">
        <v>1520</v>
      </c>
      <c r="L6" s="163" t="s">
        <v>1521</v>
      </c>
      <c r="M6" s="163" t="s">
        <v>1522</v>
      </c>
      <c r="N6" s="166" t="str">
        <f>CONCATENATE($K6," ",$L6," ",$M6)</f>
        <v>コクサイ タロウ ジャイカ</v>
      </c>
      <c r="O6" s="167" t="s">
        <v>1523</v>
      </c>
      <c r="P6" s="168">
        <v>29952</v>
      </c>
      <c r="Q6" s="167">
        <f>IF($P6&lt;&gt;"", DATEDIF($P6, [2]Reference!$F$2, "Y"),"")</f>
        <v>41</v>
      </c>
      <c r="R6" s="169" t="s">
        <v>1524</v>
      </c>
      <c r="S6" s="102" t="s">
        <v>1525</v>
      </c>
      <c r="T6" s="163" t="s">
        <v>1526</v>
      </c>
      <c r="U6" s="163" t="s">
        <v>1527</v>
      </c>
      <c r="V6" s="163" t="s">
        <v>1528</v>
      </c>
      <c r="W6" s="163" t="s">
        <v>1529</v>
      </c>
      <c r="X6" s="167">
        <v>2</v>
      </c>
      <c r="Y6" s="170" t="s">
        <v>1530</v>
      </c>
      <c r="Z6" s="163" t="s">
        <v>1531</v>
      </c>
      <c r="AA6" s="163" t="s">
        <v>1532</v>
      </c>
      <c r="AB6" s="163" t="s">
        <v>1533</v>
      </c>
      <c r="AC6" s="171" t="s">
        <v>1534</v>
      </c>
      <c r="AD6" s="172" t="s">
        <v>1532</v>
      </c>
      <c r="AE6" s="173" t="s">
        <v>1535</v>
      </c>
      <c r="AF6" s="167" t="s">
        <v>1536</v>
      </c>
      <c r="AG6" s="167" t="s">
        <v>1529</v>
      </c>
      <c r="AH6" s="167" t="s">
        <v>1529</v>
      </c>
      <c r="AI6" s="174" t="s">
        <v>1537</v>
      </c>
      <c r="AJ6" s="175" t="s">
        <v>1538</v>
      </c>
      <c r="AK6" s="176"/>
      <c r="AL6" s="177"/>
      <c r="AM6" s="163"/>
      <c r="AN6" s="163"/>
      <c r="AO6" s="163"/>
      <c r="AP6" s="163"/>
      <c r="AQ6" s="175"/>
      <c r="AR6" s="176" t="s">
        <v>1539</v>
      </c>
      <c r="AS6" s="163" t="s">
        <v>1540</v>
      </c>
      <c r="AT6" s="163" t="s">
        <v>1541</v>
      </c>
      <c r="AU6" s="102" t="s">
        <v>1542</v>
      </c>
      <c r="AV6" s="163" t="s">
        <v>1543</v>
      </c>
      <c r="AW6" s="178" t="s">
        <v>1544</v>
      </c>
      <c r="AX6" s="179" t="s">
        <v>1544</v>
      </c>
      <c r="AY6" s="163" t="s">
        <v>1545</v>
      </c>
      <c r="AZ6" s="163" t="s">
        <v>1546</v>
      </c>
      <c r="BA6" s="163"/>
      <c r="BB6" s="163"/>
      <c r="BC6" s="163"/>
      <c r="BD6" s="163" t="s">
        <v>1547</v>
      </c>
      <c r="BE6" s="163" t="s">
        <v>1548</v>
      </c>
      <c r="BF6" s="163" t="s">
        <v>1548</v>
      </c>
      <c r="BG6" s="163" t="s">
        <v>1548</v>
      </c>
      <c r="BH6" s="172" t="s">
        <v>1549</v>
      </c>
      <c r="BI6" s="172"/>
      <c r="BJ6" s="175"/>
      <c r="BK6" s="180" t="s">
        <v>1550</v>
      </c>
      <c r="BL6" s="181" t="s">
        <v>1551</v>
      </c>
      <c r="BM6" s="167" t="s">
        <v>1552</v>
      </c>
      <c r="BN6" s="182">
        <v>44454</v>
      </c>
      <c r="BO6" s="183" t="s">
        <v>1553</v>
      </c>
      <c r="BP6" s="181" t="s">
        <v>1550</v>
      </c>
      <c r="BQ6" s="175"/>
      <c r="BR6" s="173" t="s">
        <v>1535</v>
      </c>
      <c r="BS6" s="167" t="s">
        <v>1536</v>
      </c>
      <c r="BT6" s="167" t="s">
        <v>1529</v>
      </c>
      <c r="BU6" s="167" t="s">
        <v>1529</v>
      </c>
      <c r="BV6" s="174" t="s">
        <v>1537</v>
      </c>
      <c r="BW6" s="175" t="s">
        <v>1538</v>
      </c>
      <c r="BX6" s="176"/>
      <c r="BY6" s="177"/>
      <c r="BZ6" s="163"/>
      <c r="CA6" s="163"/>
      <c r="CB6" s="163"/>
      <c r="CC6" s="163"/>
      <c r="CD6" s="175"/>
      <c r="CE6" s="176" t="s">
        <v>1539</v>
      </c>
      <c r="CF6" s="163" t="s">
        <v>1540</v>
      </c>
      <c r="CG6" s="163" t="s">
        <v>1541</v>
      </c>
      <c r="CH6" s="102" t="s">
        <v>1542</v>
      </c>
      <c r="CI6" s="163" t="s">
        <v>1543</v>
      </c>
      <c r="CJ6" s="178" t="s">
        <v>1544</v>
      </c>
      <c r="CK6" s="179" t="s">
        <v>1544</v>
      </c>
      <c r="CL6" s="163" t="s">
        <v>1545</v>
      </c>
      <c r="CM6" s="163" t="s">
        <v>1546</v>
      </c>
      <c r="CN6" s="163"/>
      <c r="CO6" s="163"/>
      <c r="CP6" s="163"/>
      <c r="CQ6" s="163" t="s">
        <v>1547</v>
      </c>
      <c r="CR6" s="163" t="s">
        <v>1548</v>
      </c>
      <c r="CS6" s="163" t="s">
        <v>1548</v>
      </c>
      <c r="CT6" s="163" t="s">
        <v>1548</v>
      </c>
      <c r="CU6" s="172" t="s">
        <v>1549</v>
      </c>
      <c r="CV6" s="172"/>
      <c r="CW6" s="175"/>
      <c r="CX6" s="180" t="s">
        <v>1550</v>
      </c>
      <c r="CY6" s="181" t="s">
        <v>1551</v>
      </c>
      <c r="CZ6" s="167" t="s">
        <v>1552</v>
      </c>
      <c r="DA6" s="182">
        <v>44454</v>
      </c>
      <c r="DB6" s="183" t="s">
        <v>1553</v>
      </c>
      <c r="DC6" s="181" t="s">
        <v>1550</v>
      </c>
      <c r="DD6" s="175"/>
      <c r="DE6" s="173" t="s">
        <v>1535</v>
      </c>
      <c r="DF6" s="167" t="s">
        <v>1536</v>
      </c>
      <c r="DG6" s="167" t="s">
        <v>1529</v>
      </c>
      <c r="DH6" s="167" t="s">
        <v>1529</v>
      </c>
      <c r="DI6" s="174" t="s">
        <v>1537</v>
      </c>
      <c r="DJ6" s="175" t="s">
        <v>1538</v>
      </c>
      <c r="DK6" s="176"/>
      <c r="DL6" s="177"/>
      <c r="DM6" s="163"/>
      <c r="DN6" s="163"/>
      <c r="DO6" s="163"/>
      <c r="DP6" s="163"/>
      <c r="DQ6" s="175"/>
      <c r="DR6" s="176" t="s">
        <v>1539</v>
      </c>
      <c r="DS6" s="163" t="s">
        <v>1540</v>
      </c>
      <c r="DT6" s="163" t="s">
        <v>1541</v>
      </c>
      <c r="DU6" s="102" t="s">
        <v>1542</v>
      </c>
      <c r="DV6" s="163" t="s">
        <v>1543</v>
      </c>
      <c r="DW6" s="178" t="s">
        <v>1544</v>
      </c>
      <c r="DX6" s="179" t="s">
        <v>1544</v>
      </c>
      <c r="DY6" s="163" t="s">
        <v>1545</v>
      </c>
      <c r="DZ6" s="163" t="s">
        <v>1546</v>
      </c>
      <c r="EA6" s="163"/>
      <c r="EB6" s="163"/>
      <c r="EC6" s="163"/>
      <c r="ED6" s="163" t="s">
        <v>1547</v>
      </c>
      <c r="EE6" s="163" t="s">
        <v>1548</v>
      </c>
      <c r="EF6" s="163" t="s">
        <v>1548</v>
      </c>
      <c r="EG6" s="163" t="s">
        <v>1548</v>
      </c>
      <c r="EH6" s="172" t="s">
        <v>1549</v>
      </c>
      <c r="EI6" s="172"/>
      <c r="EJ6" s="175"/>
      <c r="EK6" s="180" t="s">
        <v>1550</v>
      </c>
      <c r="EL6" s="181" t="s">
        <v>1551</v>
      </c>
      <c r="EM6" s="167" t="s">
        <v>1552</v>
      </c>
      <c r="EN6" s="182">
        <v>44454</v>
      </c>
      <c r="EO6" s="183" t="s">
        <v>1553</v>
      </c>
      <c r="EP6" s="181" t="s">
        <v>1550</v>
      </c>
      <c r="EQ6" s="175"/>
    </row>
    <row r="7" spans="1:147" ht="26.1" customHeight="1">
      <c r="A7" s="184"/>
      <c r="B7" s="4">
        <f>'Application Form'!G31</f>
        <v>0</v>
      </c>
      <c r="C7" s="185" t="s">
        <v>1554</v>
      </c>
      <c r="D7" s="88"/>
      <c r="E7" s="88"/>
      <c r="F7" s="88"/>
      <c r="G7" s="4">
        <f>'Application Form'!G23</f>
        <v>0</v>
      </c>
      <c r="H7" s="4">
        <f>'Application Form'!G25</f>
        <v>0</v>
      </c>
      <c r="I7" s="4" t="str">
        <f>IF('Application Form'!G27="", "", 'Application Form'!G27)</f>
        <v/>
      </c>
      <c r="J7" s="4" t="str">
        <f>G7&amp;" "&amp;H7&amp;" "&amp;I7</f>
        <v xml:space="preserve">0 0 </v>
      </c>
      <c r="K7" s="186"/>
      <c r="L7" s="186"/>
      <c r="M7" s="186"/>
      <c r="N7" s="4"/>
      <c r="O7" s="88" t="str">
        <f>IF('Application Form'!G29="", "", 'Application Form'!G29)</f>
        <v/>
      </c>
      <c r="P7" s="187" t="str">
        <f>'Application Form'!AE29&amp;"/"&amp;'Application Form'!AA29&amp;"/"&amp;'Application Form'!W29</f>
        <v>//</v>
      </c>
      <c r="Q7" s="88" t="str">
        <f>'Application Form'!W31</f>
        <v/>
      </c>
      <c r="R7" s="88" t="str">
        <f>IF('Application Form'!W35="", "", 'Application Form'!W35)</f>
        <v/>
      </c>
      <c r="S7" s="188">
        <f>'Application Form'!Z49</f>
        <v>0</v>
      </c>
      <c r="T7" s="186">
        <f>'Application Form'!I155</f>
        <v>0</v>
      </c>
      <c r="U7" s="4">
        <f>'Application Form'!I153</f>
        <v>0</v>
      </c>
      <c r="V7" s="4">
        <f>'Application Form'!AG230</f>
        <v>0</v>
      </c>
      <c r="W7" s="186">
        <f>'Application Form'!Y153</f>
        <v>0</v>
      </c>
      <c r="X7" s="88"/>
      <c r="Y7" s="186"/>
      <c r="Z7" s="186">
        <f>'Application Form'!L107</f>
        <v>0</v>
      </c>
      <c r="AA7" s="186">
        <f>'Application Form'!L110</f>
        <v>0</v>
      </c>
      <c r="AB7" s="186">
        <f>'Application Form'!N107</f>
        <v>0</v>
      </c>
      <c r="AC7" s="189">
        <f>'Application Form'!L111</f>
        <v>0</v>
      </c>
      <c r="AD7" s="186"/>
      <c r="AE7" s="190">
        <f>'Annex.1 DeclarationDesiredUniv '!G22</f>
        <v>0</v>
      </c>
      <c r="AF7" s="191" t="e">
        <f>IF($AE7&lt;&gt;"",INDEX(Code!$A$3:$R$700, MATCH($AE7,Code!$A$3:$A$700, 0), 2), "")</f>
        <v>#N/A</v>
      </c>
      <c r="AG7" s="191" t="e">
        <f>IF($AE7&lt;&gt;"",INDEX(Code!$A$3:$R$700, MATCH($AE7,Code!$A$3:$A$700, 0), 3), "")</f>
        <v>#N/A</v>
      </c>
      <c r="AH7" s="191" t="e">
        <f>IF($AE7&lt;&gt;"",INDEX(Code!$A$3:$R$700, MATCH($AE7,Code!$A$3:$A$700, 0), 4), "")</f>
        <v>#N/A</v>
      </c>
      <c r="AI7" s="192" t="s">
        <v>1555</v>
      </c>
      <c r="AJ7" s="4" t="str">
        <f>IF('Annex.1 DeclarationDesiredUniv '!AF22="", "", 'Annex.1 DeclarationDesiredUniv '!AF22)</f>
        <v/>
      </c>
      <c r="AK7" s="193" t="e">
        <f>IF($AE7&lt;&gt;"",INDEX(Code!$A$3:$R$700, MATCH($AE7,Code!$A$3:$A$700, 0), 12), "")</f>
        <v>#N/A</v>
      </c>
      <c r="AL7" s="194" t="e">
        <f>IF($AE7&lt;&gt;"",INDEX(Code!$A$3:$R$700, MATCH($AE7,Code!$A$3:$A$700, 0), 13), "")</f>
        <v>#N/A</v>
      </c>
      <c r="AM7" s="195" t="e">
        <f>IF($AE7&lt;&gt;"",INDEX(Code!$A$3:$R$700, MATCH($AE7,Code!$A$3:$A$700, 0), 14), "")</f>
        <v>#N/A</v>
      </c>
      <c r="AN7" s="195" t="e">
        <f>IF($AE7&lt;&gt;"",INDEX(Code!$A$3:$R$700, MATCH($AE7,Code!$A$3:$A$700, 0), 15), "")</f>
        <v>#N/A</v>
      </c>
      <c r="AO7" s="195" t="e">
        <f>IF($AE7&lt;&gt;"",INDEX(Code!$A$3:$R$700, MATCH($AE7,Code!$A$3:$A$700, 0), 16), "")</f>
        <v>#N/A</v>
      </c>
      <c r="AP7" s="195" t="e">
        <f>IF($AE7&lt;&gt;"",INDEX(Code!$A$3:$R$700, MATCH($AE7,Code!$A$3:$A$700, 0), 17), "")</f>
        <v>#N/A</v>
      </c>
      <c r="AQ7" s="196" t="e">
        <f>IF($AE7&lt;&gt;"",INDEX(Code!$A$3:$R$700, MATCH($AE7,Code!$A$3:$A$700, 0), 18), "")</f>
        <v>#N/A</v>
      </c>
      <c r="AR7" s="4"/>
      <c r="AS7" s="4"/>
      <c r="AT7" s="4"/>
      <c r="AU7" s="103"/>
      <c r="AV7" s="4"/>
      <c r="AW7" s="197"/>
      <c r="AX7" s="198"/>
      <c r="AY7" s="4"/>
      <c r="AZ7" s="197"/>
      <c r="BA7" s="186"/>
      <c r="BB7" s="186"/>
      <c r="BC7" s="186"/>
      <c r="BD7" s="186"/>
      <c r="BE7" s="4"/>
      <c r="BF7" s="4"/>
      <c r="BG7" s="4"/>
      <c r="BH7" s="197"/>
      <c r="BI7" s="186"/>
      <c r="BJ7" s="186"/>
      <c r="BK7" s="88"/>
      <c r="BL7" s="88"/>
      <c r="BM7" s="199"/>
      <c r="BN7" s="200"/>
      <c r="BO7" s="201"/>
      <c r="BP7" s="88"/>
      <c r="BQ7" s="4"/>
      <c r="BR7" s="202">
        <f>'Annex.1 DeclarationDesiredUniv '!G27</f>
        <v>0</v>
      </c>
      <c r="BS7" s="191" t="e">
        <f>IF($BR7&lt;&gt;"",INDEX(Code!$A$3:$R$700, MATCH($BR7,Code!$A$3:$A$700, 0), 2), "")</f>
        <v>#N/A</v>
      </c>
      <c r="BT7" s="191" t="e">
        <f>IF($BR7&lt;&gt;"",INDEX(Code!$A$3:$R$700, MATCH($BR7,'Graduate School Code'!$A$3:$A$700, 0), 3), "")</f>
        <v>#N/A</v>
      </c>
      <c r="BU7" s="191" t="e">
        <f>IF($BR7&lt;&gt;"",INDEX(Code!$A$3:$R$700, MATCH($BR7,Code!$A$3:$A$700, 0), 4), "")</f>
        <v>#N/A</v>
      </c>
      <c r="BV7" s="192" t="s">
        <v>1555</v>
      </c>
      <c r="BW7" s="4" t="str">
        <f>IF('Annex.1 DeclarationDesiredUniv '!AF27="", "", 'Annex.1 DeclarationDesiredUniv '!AF27)</f>
        <v/>
      </c>
      <c r="BX7" s="193" t="e">
        <f>IF($BR7&lt;&gt;"",INDEX(Code!$A$3:$R$700, MATCH($BR7,Code!$A$3:$A$700, 0), 12), "")</f>
        <v>#N/A</v>
      </c>
      <c r="BY7" s="194" t="e">
        <f>IF($BR7&lt;&gt;"",INDEX(Code!$A$3:$R$700, MATCH($BR7,Code!$A$3:$A$700, 0), 13), "")</f>
        <v>#N/A</v>
      </c>
      <c r="BZ7" s="194" t="e">
        <f>IF($BR7&lt;&gt;"",INDEX(Code!$A$3:$R$700, MATCH($BR7,Code!$A$3:$A$700, 0), 14), "")</f>
        <v>#N/A</v>
      </c>
      <c r="CA7" s="194" t="e">
        <f>IF($BR7&lt;&gt;"",INDEX(Code!$A$3:$R$700, MATCH($BR7,Code!$A$3:$A$700, 0), 15), "")</f>
        <v>#N/A</v>
      </c>
      <c r="CB7" s="194" t="e">
        <f>IF($BR7&lt;&gt;"",INDEX(Code!$A$3:$R$700, MATCH($BR7,Code!$A$3:$A$700, 0), 16), "")</f>
        <v>#N/A</v>
      </c>
      <c r="CC7" s="194" t="e">
        <f>IF($BR7&lt;&gt;"",INDEX(Code!$A$3:$R$700, MATCH($BR7,Code!$A$3:$A$700, 0), 17), "")</f>
        <v>#N/A</v>
      </c>
      <c r="CD7" s="194" t="e">
        <f>IF($BR7&lt;&gt;"",INDEX(Code!$A$3:$R$700, MATCH($BR7,Code!$A$3:$A$700, 0), 18), "")</f>
        <v>#N/A</v>
      </c>
      <c r="CE7" s="4"/>
      <c r="CF7" s="4"/>
      <c r="CG7" s="4"/>
      <c r="CH7" s="103"/>
      <c r="CI7" s="4"/>
      <c r="CJ7" s="197"/>
      <c r="CK7" s="198"/>
      <c r="CL7" s="4"/>
      <c r="CM7" s="197"/>
      <c r="CN7" s="186"/>
      <c r="CO7" s="186"/>
      <c r="CP7" s="186"/>
      <c r="CQ7" s="186"/>
      <c r="CR7" s="4"/>
      <c r="CS7" s="4"/>
      <c r="CT7" s="4"/>
      <c r="CU7" s="197"/>
      <c r="CV7" s="186"/>
      <c r="CW7" s="186"/>
      <c r="CX7" s="88"/>
      <c r="CY7" s="88"/>
      <c r="CZ7" s="199"/>
      <c r="DA7" s="203"/>
      <c r="DB7" s="201"/>
      <c r="DC7" s="4"/>
      <c r="DD7" s="4"/>
      <c r="DE7" s="202">
        <f>'Annex.1 DeclarationDesiredUniv '!G32</f>
        <v>0</v>
      </c>
      <c r="DF7" s="191" t="e">
        <f>IF($DE7&lt;&gt;"",INDEX(Code!$A$3:$R$700, MATCH($DE7,Code!$A$3:$A$700, 0), 2), "")</f>
        <v>#N/A</v>
      </c>
      <c r="DG7" s="191" t="e">
        <f>IF($DE7&lt;&gt;"",INDEX(Code!$A$3:$R$700, MATCH($DE7,Code!$A$3:$A$700, 0), 3), "")</f>
        <v>#N/A</v>
      </c>
      <c r="DH7" s="191" t="e">
        <f>IF($DE7&lt;&gt;"",INDEX(Code!$A$3:$R$700, MATCH($DE7,Code!$A$3:$A$700, 0), 4), "")</f>
        <v>#N/A</v>
      </c>
      <c r="DI7" s="192" t="s">
        <v>1555</v>
      </c>
      <c r="DJ7" s="4" t="str">
        <f>IF('Annex.1 DeclarationDesiredUniv '!AF32="", "", 'Annex.1 DeclarationDesiredUniv '!AF32)</f>
        <v/>
      </c>
      <c r="DK7" s="193" t="e">
        <f>IF($DE7&lt;&gt;"",INDEX(Code!$A$3:$R$700, MATCH($DE7,Code!$A$3:$A$700, 0), 12), "")</f>
        <v>#N/A</v>
      </c>
      <c r="DL7" s="193" t="e">
        <f>IF($DE7&lt;&gt;"",INDEX(Code!$A$3:$R$700, MATCH($DE7,Code!$A$3:$A$700, 0), 13), "")</f>
        <v>#N/A</v>
      </c>
      <c r="DM7" s="193" t="e">
        <f>IF($DE7&lt;&gt;"",INDEX(Code!$A$3:$R$700, MATCH($DE7,Code!$A$3:$A$700, 0), 14), "")</f>
        <v>#N/A</v>
      </c>
      <c r="DN7" s="193" t="e">
        <f>IF($DE7&lt;&gt;"",INDEX(Code!$A$3:$R$700, MATCH($DE7,Code!$A$3:$A$700, 0), 15), "")</f>
        <v>#N/A</v>
      </c>
      <c r="DO7" s="193" t="e">
        <f>IF($DE7&lt;&gt;"",INDEX(Code!$A$3:$R$700, MATCH($DE7,Code!$A$3:$A$700, 0), 16), "")</f>
        <v>#N/A</v>
      </c>
      <c r="DP7" s="193" t="e">
        <f>IF($DE7&lt;&gt;"",INDEX(Code!$A$3:$R$700, MATCH($DE7,Code!$A$3:$A$700, 0), 17), "")</f>
        <v>#N/A</v>
      </c>
      <c r="DQ7" s="193" t="e">
        <f>IF($DE7&lt;&gt;"",INDEX(Code!$A$3:$R$700, MATCH($DE7,Code!$A$3:$A$700, 0), 18), "")</f>
        <v>#N/A</v>
      </c>
      <c r="DR7" s="4"/>
      <c r="DS7" s="4"/>
      <c r="DT7" s="4"/>
      <c r="DU7" s="103"/>
      <c r="DV7" s="4"/>
      <c r="DW7" s="197"/>
      <c r="DX7" s="198"/>
      <c r="DY7" s="4"/>
      <c r="DZ7" s="197"/>
      <c r="EA7" s="186"/>
      <c r="EB7" s="186"/>
      <c r="EC7" s="186"/>
      <c r="ED7" s="186"/>
      <c r="EE7" s="4"/>
      <c r="EF7" s="4"/>
      <c r="EG7" s="4"/>
      <c r="EH7" s="197"/>
      <c r="EI7" s="186"/>
      <c r="EJ7" s="186"/>
      <c r="EK7" s="88"/>
      <c r="EL7" s="88"/>
      <c r="EM7" s="199"/>
      <c r="EN7" s="203"/>
      <c r="EO7" s="201"/>
      <c r="EP7" s="88"/>
      <c r="EQ7" s="4"/>
    </row>
  </sheetData>
  <sheetProtection algorithmName="SHA-512" hashValue="Kir0GyovgYm+9T0AZA7UxFsFZr4x0hry04bzog+Om5ZGkpuzeaiz6DJUvlsxt4/iwvMr17gYqFtLR8nceHQHfA==" saltValue="bOD+hKddD6rq28ciyZmkiQ==" spinCount="100000" sheet="1" objects="1" scenarios="1"/>
  <mergeCells count="122">
    <mergeCell ref="A2:A4"/>
    <mergeCell ref="B2:B4"/>
    <mergeCell ref="C2:C4"/>
    <mergeCell ref="D2:D4"/>
    <mergeCell ref="E2:E4"/>
    <mergeCell ref="F2:F4"/>
    <mergeCell ref="G2:J2"/>
    <mergeCell ref="K2:N2"/>
    <mergeCell ref="O2:O4"/>
    <mergeCell ref="G3:G4"/>
    <mergeCell ref="H3:H4"/>
    <mergeCell ref="I3:I4"/>
    <mergeCell ref="J3:J4"/>
    <mergeCell ref="K3:K4"/>
    <mergeCell ref="P2:P4"/>
    <mergeCell ref="Q2:Q4"/>
    <mergeCell ref="R2:S2"/>
    <mergeCell ref="L3:L4"/>
    <mergeCell ref="M3:M4"/>
    <mergeCell ref="N3:N4"/>
    <mergeCell ref="R3:R4"/>
    <mergeCell ref="EP2:EP4"/>
    <mergeCell ref="EQ2:EQ4"/>
    <mergeCell ref="CE2:CW2"/>
    <mergeCell ref="CX2:CX4"/>
    <mergeCell ref="CY2:DB2"/>
    <mergeCell ref="DC2:DC4"/>
    <mergeCell ref="DD2:DD4"/>
    <mergeCell ref="DE2:DQ2"/>
    <mergeCell ref="CI3:CI4"/>
    <mergeCell ref="CP3:CR3"/>
    <mergeCell ref="CS3:CT3"/>
    <mergeCell ref="CV3:CV4"/>
    <mergeCell ref="AR2:BJ2"/>
    <mergeCell ref="BK2:BK4"/>
    <mergeCell ref="BL2:BO2"/>
    <mergeCell ref="BP2:BP4"/>
    <mergeCell ref="BQ2:BQ4"/>
    <mergeCell ref="BR2:CD2"/>
    <mergeCell ref="AV3:AV4"/>
    <mergeCell ref="S3:S4"/>
    <mergeCell ref="T3:T4"/>
    <mergeCell ref="U3:U4"/>
    <mergeCell ref="V3:V4"/>
    <mergeCell ref="W3:W4"/>
    <mergeCell ref="Z3:Z4"/>
    <mergeCell ref="DR2:EJ2"/>
    <mergeCell ref="AI3:AI4"/>
    <mergeCell ref="AJ3:AJ4"/>
    <mergeCell ref="AK3:AK4"/>
    <mergeCell ref="BS3:BS4"/>
    <mergeCell ref="BT3:BT4"/>
    <mergeCell ref="BU3:BU4"/>
    <mergeCell ref="BV3:BV4"/>
    <mergeCell ref="BW3:BW4"/>
    <mergeCell ref="BX3:BX4"/>
    <mergeCell ref="BJ3:BJ4"/>
    <mergeCell ref="BL3:BL4"/>
    <mergeCell ref="BM3:BM4"/>
    <mergeCell ref="BN3:BN4"/>
    <mergeCell ref="BO3:BO4"/>
    <mergeCell ref="BR3:BR4"/>
    <mergeCell ref="EK2:EK4"/>
    <mergeCell ref="EL2:EO2"/>
    <mergeCell ref="BC3:BE3"/>
    <mergeCell ref="BF3:BG3"/>
    <mergeCell ref="BI3:BI4"/>
    <mergeCell ref="T2:W2"/>
    <mergeCell ref="X2:X4"/>
    <mergeCell ref="Y2:Y4"/>
    <mergeCell ref="Z2:AC2"/>
    <mergeCell ref="AD2:AD4"/>
    <mergeCell ref="AE2:AQ2"/>
    <mergeCell ref="AA3:AA4"/>
    <mergeCell ref="AB3:AB4"/>
    <mergeCell ref="AC3:AC4"/>
    <mergeCell ref="AE3:AE4"/>
    <mergeCell ref="AL3:AN3"/>
    <mergeCell ref="AO3:AQ3"/>
    <mergeCell ref="AR3:AR4"/>
    <mergeCell ref="AS3:AS4"/>
    <mergeCell ref="AT3:AT4"/>
    <mergeCell ref="AU3:AU4"/>
    <mergeCell ref="AF3:AF4"/>
    <mergeCell ref="AG3:AG4"/>
    <mergeCell ref="AH3:AH4"/>
    <mergeCell ref="CW3:CW4"/>
    <mergeCell ref="CY3:CY4"/>
    <mergeCell ref="CZ3:CZ4"/>
    <mergeCell ref="DA3:DA4"/>
    <mergeCell ref="DB3:DB4"/>
    <mergeCell ref="DE3:DE4"/>
    <mergeCell ref="BY3:CA3"/>
    <mergeCell ref="CB3:CD3"/>
    <mergeCell ref="CE3:CE4"/>
    <mergeCell ref="CF3:CF4"/>
    <mergeCell ref="CG3:CG4"/>
    <mergeCell ref="CH3:CH4"/>
    <mergeCell ref="EM3:EM4"/>
    <mergeCell ref="EN3:EN4"/>
    <mergeCell ref="EO3:EO4"/>
    <mergeCell ref="AY4:AZ4"/>
    <mergeCell ref="CL4:CM4"/>
    <mergeCell ref="DY4:DZ4"/>
    <mergeCell ref="DV3:DV4"/>
    <mergeCell ref="EC3:EE3"/>
    <mergeCell ref="EF3:EG3"/>
    <mergeCell ref="EI3:EI4"/>
    <mergeCell ref="EJ3:EJ4"/>
    <mergeCell ref="EL3:EL4"/>
    <mergeCell ref="DL3:DN3"/>
    <mergeCell ref="DO3:DQ3"/>
    <mergeCell ref="DR3:DR4"/>
    <mergeCell ref="DS3:DS4"/>
    <mergeCell ref="DT3:DT4"/>
    <mergeCell ref="DU3:DU4"/>
    <mergeCell ref="DF3:DF4"/>
    <mergeCell ref="DG3:DG4"/>
    <mergeCell ref="DH3:DH4"/>
    <mergeCell ref="DI3:DI4"/>
    <mergeCell ref="DJ3:DJ4"/>
    <mergeCell ref="DK3:DK4"/>
  </mergeCells>
  <phoneticPr fontId="1"/>
  <conditionalFormatting sqref="AJ7 BW7 DJ7">
    <cfRule type="containsText" dxfId="1" priority="11" operator="containsText" text="*">
      <formula>NOT(ISERROR(SEARCH("*",AJ7)))</formula>
    </cfRule>
    <cfRule type="expression" dxfId="0" priority="12">
      <formula>$AI7="PhD"</formula>
    </cfRule>
  </conditionalFormatting>
  <dataValidations count="3">
    <dataValidation type="list" allowBlank="1" showInputMessage="1" showErrorMessage="1" sqref="AI7 BV7 DI7" xr:uid="{A1638A28-6B5B-4127-B5B9-21F3B0A9DB8E}">
      <formula1>"Master, PhD"</formula1>
    </dataValidation>
    <dataValidation type="textLength" operator="equal" allowBlank="1" showInputMessage="1" showErrorMessage="1" error="Country Code + Program Code + 3 digits number, please" sqref="F6:F7" xr:uid="{BFD3BD1C-2739-464B-8A99-DF36D1734427}">
      <formula1>6</formula1>
    </dataValidation>
    <dataValidation type="list" allowBlank="1" showInputMessage="1" showErrorMessage="1" sqref="BJ6 CW6 EJ6" xr:uid="{57C8C7C3-8581-4ED7-B35F-F912356639ED}">
      <formula1>$R$2:$R$6</formula1>
    </dataValidation>
  </dataValidations>
  <hyperlinks>
    <hyperlink ref="AU6" r:id="rId1" xr:uid="{4BD5860B-CD6B-400D-9997-FA157C06BD2F}"/>
    <hyperlink ref="S6" r:id="rId2" xr:uid="{2E40248B-9E29-4BB1-9E1D-54368F952836}"/>
    <hyperlink ref="CH6" r:id="rId3" xr:uid="{4E833273-F5E5-40E5-ACE5-10FC1B00DBA5}"/>
    <hyperlink ref="DU6" r:id="rId4" xr:uid="{ED16F4D7-4833-4585-B0D1-2C5A79AA5AAC}"/>
  </hyperlinks>
  <pageMargins left="0.7" right="0.7" top="0.75" bottom="0.75" header="0.3" footer="0.3"/>
  <pageSetup paperSize="9" orientation="portrait" horizontalDpi="300" verticalDpi="300"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F94D-6949-434B-87BB-0FD77E379630}">
  <sheetPr>
    <tabColor rgb="FF000000"/>
  </sheetPr>
  <dimension ref="A1:U250"/>
  <sheetViews>
    <sheetView topLeftCell="A7" workbookViewId="0">
      <selection activeCell="M13" sqref="M13"/>
    </sheetView>
  </sheetViews>
  <sheetFormatPr defaultRowHeight="18"/>
  <sheetData>
    <row r="1" spans="1:21" ht="279.95">
      <c r="A1" s="104" t="s">
        <v>1556</v>
      </c>
      <c r="B1" s="104" t="s">
        <v>1557</v>
      </c>
      <c r="C1" s="105" t="s">
        <v>1418</v>
      </c>
      <c r="D1" s="105" t="s">
        <v>1558</v>
      </c>
      <c r="E1" s="105" t="s">
        <v>1559</v>
      </c>
      <c r="F1" s="105" t="s">
        <v>1560</v>
      </c>
      <c r="G1" s="105" t="s">
        <v>1454</v>
      </c>
      <c r="H1" s="105" t="s">
        <v>1455</v>
      </c>
      <c r="I1" s="105" t="s">
        <v>1561</v>
      </c>
      <c r="J1" s="105" t="s">
        <v>1562</v>
      </c>
      <c r="K1" s="105" t="s">
        <v>1563</v>
      </c>
      <c r="L1" s="105" t="s">
        <v>1564</v>
      </c>
      <c r="M1" s="105" t="s">
        <v>1565</v>
      </c>
      <c r="N1" s="105" t="s">
        <v>1566</v>
      </c>
      <c r="O1" s="105" t="s">
        <v>1567</v>
      </c>
      <c r="P1" s="105" t="s">
        <v>1568</v>
      </c>
      <c r="Q1" s="105" t="s">
        <v>1569</v>
      </c>
      <c r="R1" s="105" t="s">
        <v>1570</v>
      </c>
      <c r="S1" s="105" t="s">
        <v>1571</v>
      </c>
      <c r="T1" s="106" t="s">
        <v>1572</v>
      </c>
      <c r="U1" s="105" t="s">
        <v>1573</v>
      </c>
    </row>
    <row r="2" spans="1:21" ht="266.10000000000002">
      <c r="A2" s="107" t="s">
        <v>1121</v>
      </c>
      <c r="B2" s="108" t="s">
        <v>1574</v>
      </c>
      <c r="C2" s="100" t="s">
        <v>1575</v>
      </c>
      <c r="D2" s="109">
        <v>1</v>
      </c>
      <c r="E2" s="109" t="s">
        <v>1576</v>
      </c>
      <c r="F2" s="110">
        <v>45017</v>
      </c>
      <c r="G2" s="111" t="s">
        <v>88</v>
      </c>
      <c r="H2" s="112" t="s">
        <v>1527</v>
      </c>
      <c r="I2" s="112" t="s">
        <v>1577</v>
      </c>
      <c r="J2" s="112" t="s">
        <v>1578</v>
      </c>
      <c r="K2" s="112" t="s">
        <v>1579</v>
      </c>
      <c r="L2" s="112" t="s">
        <v>1580</v>
      </c>
      <c r="M2" s="112" t="s">
        <v>1581</v>
      </c>
      <c r="N2" s="112" t="s">
        <v>1582</v>
      </c>
      <c r="O2" s="112" t="s">
        <v>1583</v>
      </c>
      <c r="P2" s="112" t="s">
        <v>1548</v>
      </c>
      <c r="Q2" s="112" t="s">
        <v>1584</v>
      </c>
      <c r="R2" s="111" t="s">
        <v>1585</v>
      </c>
      <c r="S2" s="112" t="s">
        <v>1586</v>
      </c>
      <c r="T2" s="112" t="s">
        <v>1587</v>
      </c>
      <c r="U2" s="111" t="s">
        <v>1585</v>
      </c>
    </row>
    <row r="3" spans="1:21" ht="363.95">
      <c r="A3" s="107" t="s">
        <v>1130</v>
      </c>
      <c r="B3" s="108" t="s">
        <v>1588</v>
      </c>
      <c r="C3" s="100" t="s">
        <v>1589</v>
      </c>
      <c r="D3" s="109">
        <v>2</v>
      </c>
      <c r="E3" s="109" t="s">
        <v>1590</v>
      </c>
      <c r="F3" s="112"/>
      <c r="G3" s="112" t="s">
        <v>90</v>
      </c>
      <c r="H3" s="112" t="s">
        <v>1591</v>
      </c>
      <c r="I3" s="112" t="s">
        <v>1592</v>
      </c>
      <c r="J3" s="112" t="s">
        <v>1593</v>
      </c>
      <c r="K3" s="112" t="s">
        <v>1594</v>
      </c>
      <c r="L3" s="112" t="s">
        <v>1595</v>
      </c>
      <c r="M3" s="112" t="s">
        <v>1596</v>
      </c>
      <c r="N3" s="112" t="s">
        <v>1597</v>
      </c>
      <c r="O3" s="112" t="s">
        <v>1598</v>
      </c>
      <c r="P3" s="112" t="s">
        <v>1599</v>
      </c>
      <c r="Q3" s="112" t="s">
        <v>1600</v>
      </c>
      <c r="R3" s="112" t="s">
        <v>1601</v>
      </c>
      <c r="S3" s="112" t="s">
        <v>1602</v>
      </c>
      <c r="T3" s="112" t="s">
        <v>1603</v>
      </c>
      <c r="U3" s="112" t="s">
        <v>1601</v>
      </c>
    </row>
    <row r="4" spans="1:21" ht="392.1">
      <c r="A4" s="107" t="s">
        <v>1139</v>
      </c>
      <c r="B4" s="108" t="s">
        <v>1604</v>
      </c>
      <c r="C4" s="100" t="s">
        <v>1605</v>
      </c>
      <c r="D4" s="109">
        <v>3</v>
      </c>
      <c r="E4" s="112"/>
      <c r="F4" s="112"/>
      <c r="G4" s="112" t="s">
        <v>92</v>
      </c>
      <c r="H4" s="112" t="s">
        <v>1606</v>
      </c>
      <c r="I4" s="112" t="s">
        <v>1607</v>
      </c>
      <c r="J4" s="112" t="s">
        <v>1608</v>
      </c>
      <c r="K4" s="112" t="s">
        <v>1609</v>
      </c>
      <c r="L4" s="112" t="s">
        <v>1610</v>
      </c>
      <c r="M4" s="112" t="s">
        <v>1611</v>
      </c>
      <c r="N4" s="112" t="s">
        <v>1612</v>
      </c>
      <c r="O4" s="112"/>
      <c r="P4" s="112" t="s">
        <v>1612</v>
      </c>
      <c r="Q4" s="112" t="s">
        <v>1613</v>
      </c>
      <c r="R4" s="112"/>
      <c r="S4" s="112" t="s">
        <v>1614</v>
      </c>
      <c r="T4" s="112" t="s">
        <v>1615</v>
      </c>
      <c r="U4" s="112"/>
    </row>
    <row r="5" spans="1:21" ht="288">
      <c r="A5" s="107" t="s">
        <v>1147</v>
      </c>
      <c r="B5" s="108" t="s">
        <v>1616</v>
      </c>
      <c r="C5" s="100" t="s">
        <v>1617</v>
      </c>
      <c r="D5" s="109">
        <v>4</v>
      </c>
      <c r="E5" s="112"/>
      <c r="F5" s="112"/>
      <c r="G5" s="112" t="s">
        <v>1148</v>
      </c>
      <c r="H5" s="112" t="s">
        <v>1618</v>
      </c>
      <c r="I5" s="112" t="s">
        <v>106</v>
      </c>
      <c r="J5" s="112"/>
      <c r="K5" s="112" t="s">
        <v>1619</v>
      </c>
      <c r="L5" s="112" t="s">
        <v>1620</v>
      </c>
      <c r="M5" s="112" t="s">
        <v>1621</v>
      </c>
      <c r="N5" s="112" t="s">
        <v>1622</v>
      </c>
      <c r="O5" s="112"/>
      <c r="P5" s="112" t="s">
        <v>1622</v>
      </c>
      <c r="Q5" s="112"/>
      <c r="R5" s="112"/>
      <c r="S5" s="112"/>
      <c r="T5" s="112" t="s">
        <v>1623</v>
      </c>
      <c r="U5" s="112"/>
    </row>
    <row r="6" spans="1:21" ht="153.94999999999999">
      <c r="A6" s="107" t="s">
        <v>1154</v>
      </c>
      <c r="B6" s="108" t="s">
        <v>1624</v>
      </c>
      <c r="C6" s="100" t="s">
        <v>1625</v>
      </c>
      <c r="D6" s="109">
        <v>5</v>
      </c>
      <c r="E6" s="112"/>
      <c r="F6" s="112"/>
      <c r="G6" s="112" t="s">
        <v>1155</v>
      </c>
      <c r="H6" s="112"/>
      <c r="I6" s="112"/>
      <c r="J6" s="112"/>
      <c r="K6" s="112"/>
      <c r="L6" s="112"/>
      <c r="M6" s="112"/>
      <c r="N6" s="112"/>
      <c r="O6" s="112"/>
      <c r="P6" s="112" t="s">
        <v>1626</v>
      </c>
      <c r="Q6" s="112"/>
      <c r="R6" s="112"/>
      <c r="S6" s="112"/>
      <c r="T6" s="112"/>
      <c r="U6" s="112"/>
    </row>
    <row r="7" spans="1:21" ht="150">
      <c r="A7" s="107" t="s">
        <v>1159</v>
      </c>
      <c r="B7" s="108" t="s">
        <v>1627</v>
      </c>
      <c r="C7" s="100" t="s">
        <v>1628</v>
      </c>
      <c r="D7" s="109">
        <v>6</v>
      </c>
      <c r="E7" s="112"/>
      <c r="F7" s="112"/>
      <c r="G7" s="112" t="s">
        <v>95</v>
      </c>
      <c r="H7" s="112"/>
      <c r="I7" s="112"/>
      <c r="J7" s="112"/>
      <c r="K7" s="112"/>
      <c r="L7" s="112"/>
      <c r="M7" s="112"/>
      <c r="N7" s="112"/>
      <c r="O7" s="112"/>
      <c r="P7" s="112"/>
      <c r="Q7" s="112"/>
      <c r="R7" s="112"/>
      <c r="S7" s="112"/>
      <c r="T7" s="112"/>
      <c r="U7" s="112"/>
    </row>
    <row r="8" spans="1:21" ht="50.1">
      <c r="A8" s="107" t="s">
        <v>1163</v>
      </c>
      <c r="B8" s="108" t="s">
        <v>1629</v>
      </c>
      <c r="C8" s="100" t="s">
        <v>1630</v>
      </c>
      <c r="D8" s="109">
        <v>7</v>
      </c>
      <c r="E8" s="112"/>
      <c r="F8" s="112"/>
      <c r="G8" s="112" t="s">
        <v>100</v>
      </c>
      <c r="H8" s="112"/>
      <c r="I8" s="112"/>
      <c r="J8" s="112"/>
      <c r="K8" s="112"/>
      <c r="L8" s="112"/>
      <c r="M8" s="112"/>
      <c r="N8" s="112"/>
      <c r="O8" s="112"/>
      <c r="P8" s="112"/>
      <c r="Q8" s="112"/>
      <c r="R8" s="112"/>
      <c r="S8" s="112"/>
      <c r="T8" s="112"/>
      <c r="U8" s="112"/>
    </row>
    <row r="9" spans="1:21" ht="75">
      <c r="A9" s="107" t="s">
        <v>1166</v>
      </c>
      <c r="B9" s="108" t="s">
        <v>1631</v>
      </c>
      <c r="C9" s="100" t="s">
        <v>1632</v>
      </c>
      <c r="D9" s="109">
        <v>8</v>
      </c>
      <c r="E9" s="112"/>
      <c r="F9" s="112"/>
      <c r="G9" s="112" t="s">
        <v>104</v>
      </c>
      <c r="H9" s="112"/>
      <c r="I9" s="112"/>
      <c r="J9" s="112"/>
      <c r="K9" s="112"/>
      <c r="L9" s="112"/>
      <c r="M9" s="112"/>
      <c r="N9" s="112"/>
      <c r="O9" s="112"/>
      <c r="P9" s="112"/>
      <c r="Q9" s="112"/>
      <c r="R9" s="112"/>
      <c r="S9" s="112"/>
      <c r="T9" s="112"/>
      <c r="U9" s="112"/>
    </row>
    <row r="10" spans="1:21" ht="62.45">
      <c r="A10" s="107" t="s">
        <v>1169</v>
      </c>
      <c r="B10" s="108" t="s">
        <v>1633</v>
      </c>
      <c r="C10" s="100" t="s">
        <v>1634</v>
      </c>
      <c r="D10" s="109">
        <v>8</v>
      </c>
      <c r="E10" s="112"/>
      <c r="F10" s="112"/>
      <c r="G10" s="112" t="s">
        <v>102</v>
      </c>
      <c r="H10" s="112"/>
      <c r="I10" s="112"/>
      <c r="J10" s="112"/>
      <c r="K10" s="112"/>
      <c r="L10" s="112"/>
      <c r="M10" s="112"/>
      <c r="N10" s="112"/>
      <c r="O10" s="112"/>
      <c r="P10" s="112"/>
      <c r="Q10" s="112"/>
      <c r="R10" s="112"/>
      <c r="S10" s="112"/>
      <c r="T10" s="112"/>
      <c r="U10" s="112"/>
    </row>
    <row r="11" spans="1:21" ht="75">
      <c r="A11" s="107" t="s">
        <v>1172</v>
      </c>
      <c r="B11" s="108" t="s">
        <v>1635</v>
      </c>
      <c r="C11" s="100" t="s">
        <v>1636</v>
      </c>
      <c r="D11" s="109">
        <v>8</v>
      </c>
      <c r="E11" s="112"/>
      <c r="F11" s="112"/>
      <c r="G11" s="112" t="s">
        <v>106</v>
      </c>
      <c r="H11" s="112"/>
      <c r="I11" s="112"/>
      <c r="J11" s="112"/>
      <c r="K11" s="112"/>
      <c r="L11" s="112"/>
      <c r="M11" s="112"/>
      <c r="N11" s="112"/>
      <c r="O11" s="112"/>
      <c r="P11" s="112"/>
      <c r="Q11" s="112"/>
      <c r="R11" s="112"/>
      <c r="S11" s="112"/>
      <c r="T11" s="112"/>
      <c r="U11" s="112"/>
    </row>
    <row r="12" spans="1:21" ht="62.45">
      <c r="A12" s="107" t="s">
        <v>1175</v>
      </c>
      <c r="B12" s="108" t="s">
        <v>1637</v>
      </c>
      <c r="C12" s="100" t="s">
        <v>1638</v>
      </c>
      <c r="D12" s="109">
        <v>8</v>
      </c>
      <c r="E12" s="112"/>
      <c r="F12" s="112"/>
      <c r="G12" s="112"/>
      <c r="H12" s="112"/>
      <c r="I12" s="112"/>
      <c r="J12" s="112"/>
      <c r="K12" s="112"/>
      <c r="L12" s="112"/>
      <c r="M12" s="112"/>
      <c r="N12" s="112"/>
      <c r="O12" s="112"/>
      <c r="P12" s="112"/>
      <c r="Q12" s="112"/>
      <c r="R12" s="112"/>
      <c r="S12" s="112"/>
      <c r="T12" s="112"/>
      <c r="U12" s="112"/>
    </row>
    <row r="13" spans="1:21" ht="62.45">
      <c r="A13" s="107" t="s">
        <v>1178</v>
      </c>
      <c r="B13" s="108" t="s">
        <v>1639</v>
      </c>
      <c r="C13" s="100" t="s">
        <v>1640</v>
      </c>
      <c r="D13" s="109">
        <v>8</v>
      </c>
      <c r="E13" s="112"/>
      <c r="F13" s="112"/>
      <c r="G13" s="112"/>
      <c r="H13" s="112"/>
      <c r="I13" s="112"/>
      <c r="J13" s="112"/>
      <c r="K13" s="112"/>
      <c r="L13" s="112"/>
      <c r="M13" s="112"/>
      <c r="N13" s="112"/>
      <c r="O13" s="112"/>
      <c r="P13" s="112"/>
      <c r="Q13" s="112"/>
      <c r="R13" s="112"/>
      <c r="S13" s="112"/>
      <c r="T13" s="112"/>
      <c r="U13" s="112"/>
    </row>
    <row r="14" spans="1:21" ht="62.45">
      <c r="A14" s="107" t="s">
        <v>1179</v>
      </c>
      <c r="B14" s="108" t="s">
        <v>1641</v>
      </c>
      <c r="C14" s="100" t="s">
        <v>1642</v>
      </c>
      <c r="D14" s="109">
        <v>8</v>
      </c>
      <c r="E14" s="112"/>
      <c r="F14" s="112"/>
      <c r="G14" s="112"/>
      <c r="H14" s="112"/>
      <c r="I14" s="112"/>
      <c r="J14" s="112"/>
      <c r="K14" s="112"/>
      <c r="L14" s="112"/>
      <c r="M14" s="112"/>
      <c r="N14" s="112"/>
      <c r="O14" s="112"/>
      <c r="P14" s="112"/>
      <c r="Q14" s="112"/>
      <c r="R14" s="112"/>
      <c r="S14" s="112"/>
      <c r="T14" s="112"/>
      <c r="U14" s="112"/>
    </row>
    <row r="15" spans="1:21">
      <c r="A15" s="107" t="s">
        <v>1180</v>
      </c>
      <c r="B15" s="108" t="s">
        <v>1643</v>
      </c>
      <c r="C15" s="113"/>
      <c r="D15" s="109"/>
      <c r="E15" s="112"/>
      <c r="F15" s="112"/>
      <c r="G15" s="112"/>
      <c r="H15" s="112"/>
      <c r="I15" s="112"/>
      <c r="J15" s="112"/>
      <c r="K15" s="112"/>
      <c r="L15" s="112"/>
      <c r="M15" s="112"/>
      <c r="N15" s="112"/>
      <c r="O15" s="112"/>
      <c r="P15" s="112"/>
      <c r="Q15" s="112"/>
      <c r="R15" s="112"/>
      <c r="S15" s="112"/>
      <c r="T15" s="112"/>
      <c r="U15" s="112"/>
    </row>
    <row r="16" spans="1:21">
      <c r="A16" s="107" t="s">
        <v>1181</v>
      </c>
      <c r="B16" s="108" t="s">
        <v>1644</v>
      </c>
      <c r="C16" s="112"/>
      <c r="D16" s="112"/>
      <c r="E16" s="112"/>
      <c r="F16" s="112"/>
      <c r="G16" s="112"/>
      <c r="H16" s="112"/>
      <c r="I16" s="112"/>
      <c r="J16" s="112"/>
      <c r="K16" s="112"/>
      <c r="L16" s="112"/>
      <c r="M16" s="112"/>
      <c r="N16" s="112"/>
      <c r="O16" s="112"/>
      <c r="P16" s="112"/>
      <c r="Q16" s="112"/>
      <c r="R16" s="112"/>
      <c r="S16" s="112"/>
      <c r="T16" s="112"/>
      <c r="U16" s="112"/>
    </row>
    <row r="17" spans="1:21">
      <c r="A17" s="107" t="s">
        <v>1182</v>
      </c>
      <c r="B17" s="108" t="s">
        <v>1645</v>
      </c>
      <c r="C17" s="112"/>
      <c r="D17" s="112"/>
      <c r="E17" s="112"/>
      <c r="F17" s="112"/>
      <c r="G17" s="112"/>
      <c r="H17" s="112"/>
      <c r="I17" s="112"/>
      <c r="J17" s="112"/>
      <c r="K17" s="112"/>
      <c r="L17" s="112"/>
      <c r="M17" s="112"/>
      <c r="N17" s="112"/>
      <c r="O17" s="112"/>
      <c r="P17" s="112"/>
      <c r="Q17" s="112"/>
      <c r="R17" s="112"/>
      <c r="S17" s="112"/>
      <c r="T17" s="112"/>
      <c r="U17" s="112"/>
    </row>
    <row r="18" spans="1:21">
      <c r="A18" s="107" t="s">
        <v>1183</v>
      </c>
      <c r="B18" s="108" t="s">
        <v>1646</v>
      </c>
      <c r="C18" s="112"/>
      <c r="D18" s="112"/>
      <c r="E18" s="112"/>
      <c r="F18" s="112"/>
      <c r="G18" s="112"/>
      <c r="H18" s="112"/>
      <c r="I18" s="112"/>
      <c r="J18" s="112"/>
      <c r="K18" s="112"/>
      <c r="L18" s="112"/>
      <c r="M18" s="112"/>
      <c r="N18" s="112"/>
      <c r="O18" s="112"/>
      <c r="P18" s="112"/>
      <c r="Q18" s="112"/>
      <c r="R18" s="112"/>
      <c r="S18" s="112"/>
      <c r="T18" s="112"/>
      <c r="U18" s="112"/>
    </row>
    <row r="19" spans="1:21" ht="24.95">
      <c r="A19" s="107" t="s">
        <v>1184</v>
      </c>
      <c r="B19" s="108" t="s">
        <v>1647</v>
      </c>
      <c r="C19" s="112"/>
      <c r="D19" s="112"/>
      <c r="E19" s="112"/>
      <c r="F19" s="112"/>
      <c r="G19" s="112"/>
      <c r="H19" s="112"/>
      <c r="I19" s="112"/>
      <c r="J19" s="112"/>
      <c r="K19" s="112"/>
      <c r="L19" s="112"/>
      <c r="M19" s="112"/>
      <c r="N19" s="112"/>
      <c r="O19" s="112"/>
      <c r="P19" s="112"/>
      <c r="Q19" s="112"/>
      <c r="R19" s="112"/>
      <c r="S19" s="112"/>
      <c r="T19" s="112"/>
      <c r="U19" s="112"/>
    </row>
    <row r="20" spans="1:21">
      <c r="A20" s="107" t="s">
        <v>1185</v>
      </c>
      <c r="B20" s="108" t="s">
        <v>1648</v>
      </c>
      <c r="C20" s="112"/>
      <c r="D20" s="112"/>
      <c r="E20" s="112"/>
      <c r="F20" s="112"/>
      <c r="G20" s="112"/>
      <c r="H20" s="112"/>
      <c r="I20" s="112"/>
      <c r="J20" s="112"/>
      <c r="K20" s="112"/>
      <c r="L20" s="112"/>
      <c r="M20" s="112"/>
      <c r="N20" s="112"/>
      <c r="O20" s="112"/>
      <c r="P20" s="112"/>
      <c r="Q20" s="112"/>
      <c r="R20" s="112"/>
      <c r="S20" s="112"/>
      <c r="T20" s="112"/>
      <c r="U20" s="112"/>
    </row>
    <row r="21" spans="1:21">
      <c r="A21" s="107" t="s">
        <v>1186</v>
      </c>
      <c r="B21" s="108" t="s">
        <v>1649</v>
      </c>
      <c r="C21" s="112"/>
      <c r="D21" s="112"/>
      <c r="E21" s="112"/>
      <c r="F21" s="112"/>
      <c r="G21" s="112"/>
      <c r="H21" s="112"/>
      <c r="I21" s="112"/>
      <c r="J21" s="112"/>
      <c r="K21" s="112"/>
      <c r="L21" s="112"/>
      <c r="M21" s="112"/>
      <c r="N21" s="112"/>
      <c r="O21" s="112"/>
      <c r="P21" s="112"/>
      <c r="Q21" s="112"/>
      <c r="R21" s="112"/>
      <c r="S21" s="112"/>
      <c r="T21" s="112"/>
      <c r="U21" s="112"/>
    </row>
    <row r="22" spans="1:21">
      <c r="A22" s="107" t="s">
        <v>1187</v>
      </c>
      <c r="B22" s="108" t="s">
        <v>1650</v>
      </c>
      <c r="C22" s="112"/>
      <c r="D22" s="112"/>
      <c r="E22" s="112"/>
      <c r="F22" s="112"/>
      <c r="G22" s="112"/>
      <c r="H22" s="112"/>
      <c r="I22" s="112"/>
      <c r="J22" s="112"/>
      <c r="K22" s="112"/>
      <c r="L22" s="112"/>
      <c r="M22" s="112"/>
      <c r="N22" s="112"/>
      <c r="O22" s="112"/>
      <c r="P22" s="112"/>
      <c r="Q22" s="112"/>
      <c r="R22" s="112"/>
      <c r="S22" s="112"/>
      <c r="T22" s="112"/>
      <c r="U22" s="112"/>
    </row>
    <row r="23" spans="1:21">
      <c r="A23" s="107" t="s">
        <v>1188</v>
      </c>
      <c r="B23" s="108" t="s">
        <v>1651</v>
      </c>
      <c r="C23" s="112"/>
      <c r="D23" s="112"/>
      <c r="E23" s="112"/>
      <c r="F23" s="112"/>
      <c r="G23" s="112"/>
      <c r="H23" s="112"/>
      <c r="I23" s="112"/>
      <c r="J23" s="112"/>
      <c r="K23" s="112"/>
      <c r="L23" s="112"/>
      <c r="M23" s="112"/>
      <c r="N23" s="112"/>
      <c r="O23" s="112"/>
      <c r="P23" s="112"/>
      <c r="Q23" s="112"/>
      <c r="R23" s="112"/>
      <c r="S23" s="112"/>
      <c r="T23" s="112"/>
      <c r="U23" s="112"/>
    </row>
    <row r="24" spans="1:21">
      <c r="A24" s="107" t="s">
        <v>1189</v>
      </c>
      <c r="B24" s="108" t="s">
        <v>1652</v>
      </c>
      <c r="C24" s="112"/>
      <c r="D24" s="112"/>
      <c r="E24" s="112"/>
      <c r="F24" s="112"/>
      <c r="G24" s="112"/>
      <c r="H24" s="112"/>
      <c r="I24" s="112"/>
      <c r="J24" s="112"/>
      <c r="K24" s="112"/>
      <c r="L24" s="112"/>
      <c r="M24" s="112"/>
      <c r="N24" s="112"/>
      <c r="O24" s="112"/>
      <c r="P24" s="112"/>
      <c r="Q24" s="112"/>
      <c r="R24" s="112"/>
      <c r="S24" s="112"/>
      <c r="T24" s="112"/>
      <c r="U24" s="112"/>
    </row>
    <row r="25" spans="1:21">
      <c r="A25" s="107" t="s">
        <v>1190</v>
      </c>
      <c r="B25" s="108" t="s">
        <v>1653</v>
      </c>
      <c r="C25" s="112"/>
      <c r="D25" s="112"/>
      <c r="E25" s="112"/>
      <c r="F25" s="112"/>
      <c r="G25" s="112"/>
      <c r="H25" s="112"/>
      <c r="I25" s="112"/>
      <c r="J25" s="112"/>
      <c r="K25" s="112"/>
      <c r="L25" s="112"/>
      <c r="M25" s="112"/>
      <c r="N25" s="112"/>
      <c r="O25" s="112"/>
      <c r="P25" s="112"/>
      <c r="Q25" s="112"/>
      <c r="R25" s="112"/>
      <c r="S25" s="112"/>
      <c r="T25" s="112"/>
      <c r="U25" s="112"/>
    </row>
    <row r="26" spans="1:21">
      <c r="A26" s="107" t="s">
        <v>1191</v>
      </c>
      <c r="B26" s="108" t="s">
        <v>1654</v>
      </c>
      <c r="C26" s="112"/>
      <c r="D26" s="112"/>
      <c r="E26" s="112"/>
      <c r="F26" s="112"/>
      <c r="G26" s="112"/>
      <c r="H26" s="112"/>
      <c r="I26" s="112"/>
      <c r="J26" s="112"/>
      <c r="K26" s="112"/>
      <c r="L26" s="112"/>
      <c r="M26" s="112"/>
      <c r="N26" s="112"/>
      <c r="O26" s="112"/>
      <c r="P26" s="112"/>
      <c r="Q26" s="112"/>
      <c r="R26" s="112"/>
      <c r="S26" s="112"/>
      <c r="T26" s="112"/>
      <c r="U26" s="112"/>
    </row>
    <row r="27" spans="1:21" ht="37.5">
      <c r="A27" s="107" t="s">
        <v>1192</v>
      </c>
      <c r="B27" s="108" t="s">
        <v>1655</v>
      </c>
      <c r="C27" s="112"/>
      <c r="D27" s="112"/>
      <c r="E27" s="112"/>
      <c r="F27" s="112"/>
      <c r="G27" s="112"/>
      <c r="H27" s="112"/>
      <c r="I27" s="112"/>
      <c r="J27" s="112"/>
      <c r="K27" s="112"/>
      <c r="L27" s="112"/>
      <c r="M27" s="112"/>
      <c r="N27" s="112"/>
      <c r="O27" s="112"/>
      <c r="P27" s="112"/>
      <c r="Q27" s="112"/>
      <c r="R27" s="112"/>
      <c r="S27" s="112"/>
      <c r="T27" s="112"/>
      <c r="U27" s="112"/>
    </row>
    <row r="28" spans="1:21" ht="50.1">
      <c r="A28" s="107" t="s">
        <v>1193</v>
      </c>
      <c r="B28" s="108" t="s">
        <v>1656</v>
      </c>
      <c r="C28" s="112"/>
      <c r="D28" s="112"/>
      <c r="E28" s="112"/>
      <c r="F28" s="112"/>
      <c r="G28" s="112"/>
      <c r="H28" s="112"/>
      <c r="I28" s="112"/>
      <c r="J28" s="112"/>
      <c r="K28" s="112"/>
      <c r="L28" s="112"/>
      <c r="M28" s="112"/>
      <c r="N28" s="112"/>
      <c r="O28" s="112"/>
      <c r="P28" s="112"/>
      <c r="Q28" s="112"/>
      <c r="R28" s="112"/>
      <c r="S28" s="112"/>
      <c r="T28" s="112"/>
      <c r="U28" s="112"/>
    </row>
    <row r="29" spans="1:21" ht="37.5">
      <c r="A29" s="107" t="s">
        <v>1194</v>
      </c>
      <c r="B29" s="108" t="s">
        <v>1657</v>
      </c>
      <c r="C29" s="112"/>
      <c r="D29" s="112"/>
      <c r="E29" s="112"/>
      <c r="F29" s="112"/>
      <c r="G29" s="112"/>
      <c r="H29" s="112"/>
      <c r="I29" s="112"/>
      <c r="J29" s="112"/>
      <c r="K29" s="112"/>
      <c r="L29" s="112"/>
      <c r="M29" s="112"/>
      <c r="N29" s="112"/>
      <c r="O29" s="112"/>
      <c r="P29" s="112"/>
      <c r="Q29" s="112"/>
      <c r="R29" s="112"/>
      <c r="S29" s="112"/>
      <c r="T29" s="112"/>
      <c r="U29" s="112"/>
    </row>
    <row r="30" spans="1:21">
      <c r="A30" s="107" t="s">
        <v>1195</v>
      </c>
      <c r="B30" s="108" t="s">
        <v>1658</v>
      </c>
      <c r="C30" s="112"/>
      <c r="D30" s="112"/>
      <c r="E30" s="112"/>
      <c r="F30" s="112"/>
      <c r="G30" s="112"/>
      <c r="H30" s="112"/>
      <c r="I30" s="112"/>
      <c r="J30" s="112"/>
      <c r="K30" s="112"/>
      <c r="L30" s="112"/>
      <c r="M30" s="112"/>
      <c r="N30" s="112"/>
      <c r="O30" s="112"/>
      <c r="P30" s="112"/>
      <c r="Q30" s="112"/>
      <c r="R30" s="112"/>
      <c r="S30" s="112"/>
      <c r="T30" s="112"/>
      <c r="U30" s="112"/>
    </row>
    <row r="31" spans="1:21" ht="24.95">
      <c r="A31" s="107" t="s">
        <v>1196</v>
      </c>
      <c r="B31" s="108" t="s">
        <v>1659</v>
      </c>
      <c r="C31" s="112"/>
      <c r="D31" s="112"/>
      <c r="E31" s="112"/>
      <c r="F31" s="112"/>
      <c r="G31" s="112"/>
      <c r="H31" s="112"/>
      <c r="I31" s="112"/>
      <c r="J31" s="112"/>
      <c r="K31" s="112"/>
      <c r="L31" s="112"/>
      <c r="M31" s="112"/>
      <c r="N31" s="112"/>
      <c r="O31" s="112"/>
      <c r="P31" s="112"/>
      <c r="Q31" s="112"/>
      <c r="R31" s="112"/>
      <c r="S31" s="112"/>
      <c r="T31" s="112"/>
      <c r="U31" s="112"/>
    </row>
    <row r="32" spans="1:21">
      <c r="A32" s="107" t="s">
        <v>1197</v>
      </c>
      <c r="B32" s="108" t="s">
        <v>1660</v>
      </c>
      <c r="C32" s="112"/>
      <c r="D32" s="112"/>
      <c r="E32" s="112"/>
      <c r="F32" s="112"/>
      <c r="G32" s="112"/>
      <c r="H32" s="112"/>
      <c r="I32" s="112"/>
      <c r="J32" s="112"/>
      <c r="K32" s="112"/>
      <c r="L32" s="112"/>
      <c r="M32" s="112"/>
      <c r="N32" s="112"/>
      <c r="O32" s="112"/>
      <c r="P32" s="112"/>
      <c r="Q32" s="112"/>
      <c r="R32" s="112"/>
      <c r="S32" s="112"/>
      <c r="T32" s="112"/>
      <c r="U32" s="112"/>
    </row>
    <row r="33" spans="1:21" ht="50.1">
      <c r="A33" s="107" t="s">
        <v>1198</v>
      </c>
      <c r="B33" s="108" t="s">
        <v>1661</v>
      </c>
      <c r="C33" s="112"/>
      <c r="D33" s="112"/>
      <c r="E33" s="112"/>
      <c r="F33" s="112"/>
      <c r="G33" s="112"/>
      <c r="H33" s="112"/>
      <c r="I33" s="112"/>
      <c r="J33" s="112"/>
      <c r="K33" s="112"/>
      <c r="L33" s="112"/>
      <c r="M33" s="112"/>
      <c r="N33" s="112"/>
      <c r="O33" s="112"/>
      <c r="P33" s="112"/>
      <c r="Q33" s="112"/>
      <c r="R33" s="112"/>
      <c r="S33" s="112"/>
      <c r="T33" s="112"/>
      <c r="U33" s="112"/>
    </row>
    <row r="34" spans="1:21" ht="37.5">
      <c r="A34" s="107" t="s">
        <v>1199</v>
      </c>
      <c r="B34" s="108" t="s">
        <v>1662</v>
      </c>
      <c r="C34" s="112"/>
      <c r="D34" s="112"/>
      <c r="E34" s="112"/>
      <c r="F34" s="112"/>
      <c r="G34" s="112"/>
      <c r="H34" s="112"/>
      <c r="I34" s="112"/>
      <c r="J34" s="112"/>
      <c r="K34" s="112"/>
      <c r="L34" s="112"/>
      <c r="M34" s="112"/>
      <c r="N34" s="112"/>
      <c r="O34" s="112"/>
      <c r="P34" s="112"/>
      <c r="Q34" s="112"/>
      <c r="R34" s="112"/>
      <c r="S34" s="112"/>
      <c r="T34" s="112"/>
      <c r="U34" s="112"/>
    </row>
    <row r="35" spans="1:21">
      <c r="A35" s="107" t="s">
        <v>1200</v>
      </c>
      <c r="B35" s="108" t="s">
        <v>1663</v>
      </c>
      <c r="C35" s="112"/>
      <c r="D35" s="112"/>
      <c r="E35" s="112"/>
      <c r="F35" s="112"/>
      <c r="G35" s="112"/>
      <c r="H35" s="112"/>
      <c r="I35" s="112"/>
      <c r="J35" s="112"/>
      <c r="K35" s="112"/>
      <c r="L35" s="112"/>
      <c r="M35" s="112"/>
      <c r="N35" s="112"/>
      <c r="O35" s="112"/>
      <c r="P35" s="112"/>
      <c r="Q35" s="112"/>
      <c r="R35" s="112"/>
      <c r="S35" s="112"/>
      <c r="T35" s="112"/>
      <c r="U35" s="112"/>
    </row>
    <row r="36" spans="1:21" ht="24.95">
      <c r="A36" s="107" t="s">
        <v>1201</v>
      </c>
      <c r="B36" s="108" t="s">
        <v>1664</v>
      </c>
      <c r="C36" s="112"/>
      <c r="D36" s="112"/>
      <c r="E36" s="112"/>
      <c r="F36" s="112"/>
      <c r="G36" s="112"/>
      <c r="H36" s="112"/>
      <c r="I36" s="112"/>
      <c r="J36" s="112"/>
      <c r="K36" s="112"/>
      <c r="L36" s="112"/>
      <c r="M36" s="112"/>
      <c r="N36" s="112"/>
      <c r="O36" s="112"/>
      <c r="P36" s="112"/>
      <c r="Q36" s="112"/>
      <c r="R36" s="112"/>
      <c r="S36" s="112"/>
      <c r="T36" s="112"/>
      <c r="U36" s="112"/>
    </row>
    <row r="37" spans="1:21">
      <c r="A37" s="107" t="s">
        <v>1202</v>
      </c>
      <c r="B37" s="108" t="s">
        <v>1665</v>
      </c>
      <c r="C37" s="112"/>
      <c r="D37" s="112"/>
      <c r="E37" s="112"/>
      <c r="F37" s="112"/>
      <c r="G37" s="112"/>
      <c r="H37" s="112"/>
      <c r="I37" s="112"/>
      <c r="J37" s="112"/>
      <c r="K37" s="112"/>
      <c r="L37" s="112"/>
      <c r="M37" s="112"/>
      <c r="N37" s="112"/>
      <c r="O37" s="112"/>
      <c r="P37" s="112"/>
      <c r="Q37" s="112"/>
      <c r="R37" s="112"/>
      <c r="S37" s="112"/>
      <c r="T37" s="112"/>
      <c r="U37" s="112"/>
    </row>
    <row r="38" spans="1:21">
      <c r="A38" s="107" t="s">
        <v>1203</v>
      </c>
      <c r="B38" s="108" t="s">
        <v>1666</v>
      </c>
      <c r="C38" s="112"/>
      <c r="D38" s="112"/>
      <c r="E38" s="112"/>
      <c r="F38" s="112"/>
      <c r="G38" s="112"/>
      <c r="H38" s="112"/>
      <c r="I38" s="112"/>
      <c r="J38" s="112"/>
      <c r="K38" s="112"/>
      <c r="L38" s="112"/>
      <c r="M38" s="112"/>
      <c r="N38" s="112"/>
      <c r="O38" s="112"/>
      <c r="P38" s="112"/>
      <c r="Q38" s="112"/>
      <c r="R38" s="112"/>
      <c r="S38" s="112"/>
      <c r="T38" s="112"/>
      <c r="U38" s="112"/>
    </row>
    <row r="39" spans="1:21">
      <c r="A39" s="107" t="s">
        <v>1204</v>
      </c>
      <c r="B39" s="108" t="s">
        <v>1667</v>
      </c>
      <c r="C39" s="112"/>
      <c r="D39" s="112"/>
      <c r="E39" s="112"/>
      <c r="F39" s="112"/>
      <c r="G39" s="112"/>
      <c r="H39" s="112"/>
      <c r="I39" s="112"/>
      <c r="J39" s="112"/>
      <c r="K39" s="112"/>
      <c r="L39" s="112"/>
      <c r="M39" s="112"/>
      <c r="N39" s="112"/>
      <c r="O39" s="112"/>
      <c r="P39" s="112"/>
      <c r="Q39" s="112"/>
      <c r="R39" s="112"/>
      <c r="S39" s="112"/>
      <c r="T39" s="112"/>
      <c r="U39" s="112"/>
    </row>
    <row r="40" spans="1:21">
      <c r="A40" s="107" t="s">
        <v>1205</v>
      </c>
      <c r="B40" s="108" t="s">
        <v>1668</v>
      </c>
      <c r="C40" s="112"/>
      <c r="D40" s="112"/>
      <c r="E40" s="112"/>
      <c r="F40" s="112"/>
      <c r="G40" s="112"/>
      <c r="H40" s="112"/>
      <c r="I40" s="112"/>
      <c r="J40" s="112"/>
      <c r="K40" s="112"/>
      <c r="L40" s="112"/>
      <c r="M40" s="112"/>
      <c r="N40" s="112"/>
      <c r="O40" s="112"/>
      <c r="P40" s="112"/>
      <c r="Q40" s="112"/>
      <c r="R40" s="112"/>
      <c r="S40" s="112"/>
      <c r="T40" s="112"/>
      <c r="U40" s="112"/>
    </row>
    <row r="41" spans="1:21" ht="24.95">
      <c r="A41" s="107" t="s">
        <v>1206</v>
      </c>
      <c r="B41" s="108" t="s">
        <v>1669</v>
      </c>
      <c r="C41" s="112"/>
      <c r="D41" s="112"/>
      <c r="E41" s="112"/>
      <c r="F41" s="112"/>
      <c r="G41" s="112"/>
      <c r="H41" s="112"/>
      <c r="I41" s="112"/>
      <c r="J41" s="112"/>
      <c r="K41" s="112"/>
      <c r="L41" s="112"/>
      <c r="M41" s="112"/>
      <c r="N41" s="112"/>
      <c r="O41" s="112"/>
      <c r="P41" s="112"/>
      <c r="Q41" s="112"/>
      <c r="R41" s="112"/>
      <c r="S41" s="112"/>
      <c r="T41" s="112"/>
      <c r="U41" s="112"/>
    </row>
    <row r="42" spans="1:21" ht="24.95">
      <c r="A42" s="107" t="s">
        <v>1207</v>
      </c>
      <c r="B42" s="108" t="s">
        <v>1670</v>
      </c>
      <c r="C42" s="112"/>
      <c r="D42" s="112"/>
      <c r="E42" s="112"/>
      <c r="F42" s="112"/>
      <c r="G42" s="112"/>
      <c r="H42" s="112"/>
      <c r="I42" s="112"/>
      <c r="J42" s="112"/>
      <c r="K42" s="112"/>
      <c r="L42" s="112"/>
      <c r="M42" s="112"/>
      <c r="N42" s="112"/>
      <c r="O42" s="112"/>
      <c r="P42" s="112"/>
      <c r="Q42" s="112"/>
      <c r="R42" s="112"/>
      <c r="S42" s="112"/>
      <c r="T42" s="112"/>
      <c r="U42" s="112"/>
    </row>
    <row r="43" spans="1:21" ht="37.5">
      <c r="A43" s="107" t="s">
        <v>1208</v>
      </c>
      <c r="B43" s="108" t="s">
        <v>1671</v>
      </c>
      <c r="C43" s="112"/>
      <c r="D43" s="112"/>
      <c r="E43" s="112"/>
      <c r="F43" s="112"/>
      <c r="G43" s="112"/>
      <c r="H43" s="112"/>
      <c r="I43" s="112"/>
      <c r="J43" s="112"/>
      <c r="K43" s="112"/>
      <c r="L43" s="112"/>
      <c r="M43" s="112"/>
      <c r="N43" s="112"/>
      <c r="O43" s="112"/>
      <c r="P43" s="112"/>
      <c r="Q43" s="112"/>
      <c r="R43" s="112"/>
      <c r="S43" s="112"/>
      <c r="T43" s="112"/>
      <c r="U43" s="112"/>
    </row>
    <row r="44" spans="1:21">
      <c r="A44" s="107" t="s">
        <v>1209</v>
      </c>
      <c r="B44" s="108" t="s">
        <v>1672</v>
      </c>
      <c r="C44" s="112"/>
      <c r="D44" s="112"/>
      <c r="E44" s="112"/>
      <c r="F44" s="112"/>
      <c r="G44" s="112"/>
      <c r="H44" s="112"/>
      <c r="I44" s="112"/>
      <c r="J44" s="112"/>
      <c r="K44" s="112"/>
      <c r="L44" s="112"/>
      <c r="M44" s="112"/>
      <c r="N44" s="112"/>
      <c r="O44" s="112"/>
      <c r="P44" s="112"/>
      <c r="Q44" s="112"/>
      <c r="R44" s="112"/>
      <c r="S44" s="112"/>
      <c r="T44" s="112"/>
      <c r="U44" s="112"/>
    </row>
    <row r="45" spans="1:21">
      <c r="A45" s="107" t="s">
        <v>1210</v>
      </c>
      <c r="B45" s="108" t="s">
        <v>1673</v>
      </c>
      <c r="C45" s="112"/>
      <c r="D45" s="112"/>
      <c r="E45" s="112"/>
      <c r="F45" s="112"/>
      <c r="G45" s="112"/>
      <c r="H45" s="112"/>
      <c r="I45" s="112"/>
      <c r="J45" s="112"/>
      <c r="K45" s="112"/>
      <c r="L45" s="112"/>
      <c r="M45" s="112"/>
      <c r="N45" s="112"/>
      <c r="O45" s="112"/>
      <c r="P45" s="112"/>
      <c r="Q45" s="112"/>
      <c r="R45" s="112"/>
      <c r="S45" s="112"/>
      <c r="T45" s="112"/>
      <c r="U45" s="112"/>
    </row>
    <row r="46" spans="1:21">
      <c r="A46" s="107" t="s">
        <v>1211</v>
      </c>
      <c r="B46" s="108" t="s">
        <v>1674</v>
      </c>
      <c r="C46" s="112"/>
      <c r="D46" s="112"/>
      <c r="E46" s="112"/>
      <c r="F46" s="112"/>
      <c r="G46" s="112"/>
      <c r="H46" s="112"/>
      <c r="I46" s="112"/>
      <c r="J46" s="112"/>
      <c r="K46" s="112"/>
      <c r="L46" s="112"/>
      <c r="M46" s="112"/>
      <c r="N46" s="112"/>
      <c r="O46" s="112"/>
      <c r="P46" s="112"/>
      <c r="Q46" s="112"/>
      <c r="R46" s="112"/>
      <c r="S46" s="112"/>
      <c r="T46" s="112"/>
      <c r="U46" s="112"/>
    </row>
    <row r="47" spans="1:21" ht="24.95">
      <c r="A47" s="107" t="s">
        <v>1212</v>
      </c>
      <c r="B47" s="108" t="s">
        <v>1675</v>
      </c>
      <c r="C47" s="112"/>
      <c r="D47" s="112"/>
      <c r="E47" s="112"/>
      <c r="F47" s="112"/>
      <c r="G47" s="112"/>
      <c r="H47" s="112"/>
      <c r="I47" s="112"/>
      <c r="J47" s="112"/>
      <c r="K47" s="112"/>
      <c r="L47" s="112"/>
      <c r="M47" s="112"/>
      <c r="N47" s="112"/>
      <c r="O47" s="112"/>
      <c r="P47" s="112"/>
      <c r="Q47" s="112"/>
      <c r="R47" s="112"/>
      <c r="S47" s="112"/>
      <c r="T47" s="112"/>
      <c r="U47" s="112"/>
    </row>
    <row r="48" spans="1:21" ht="37.5">
      <c r="A48" s="107" t="s">
        <v>1213</v>
      </c>
      <c r="B48" s="108" t="s">
        <v>1676</v>
      </c>
      <c r="C48" s="112"/>
      <c r="D48" s="112"/>
      <c r="E48" s="112"/>
      <c r="F48" s="112"/>
      <c r="G48" s="112"/>
      <c r="H48" s="112"/>
      <c r="I48" s="112"/>
      <c r="J48" s="112"/>
      <c r="K48" s="112"/>
      <c r="L48" s="112"/>
      <c r="M48" s="112"/>
      <c r="N48" s="112"/>
      <c r="O48" s="112"/>
      <c r="P48" s="112"/>
      <c r="Q48" s="112"/>
      <c r="R48" s="112"/>
      <c r="S48" s="112"/>
      <c r="T48" s="112"/>
      <c r="U48" s="112"/>
    </row>
    <row r="49" spans="1:21">
      <c r="A49" s="107" t="s">
        <v>1214</v>
      </c>
      <c r="B49" s="108" t="s">
        <v>1677</v>
      </c>
      <c r="C49" s="112"/>
      <c r="D49" s="112"/>
      <c r="E49" s="112"/>
      <c r="F49" s="112"/>
      <c r="G49" s="112"/>
      <c r="H49" s="112"/>
      <c r="I49" s="112"/>
      <c r="J49" s="112"/>
      <c r="K49" s="112"/>
      <c r="L49" s="112"/>
      <c r="M49" s="112"/>
      <c r="N49" s="112"/>
      <c r="O49" s="112"/>
      <c r="P49" s="112"/>
      <c r="Q49" s="112"/>
      <c r="R49" s="112"/>
      <c r="S49" s="112"/>
      <c r="T49" s="112"/>
      <c r="U49" s="112"/>
    </row>
    <row r="50" spans="1:21">
      <c r="A50" s="107" t="s">
        <v>1215</v>
      </c>
      <c r="B50" s="108" t="s">
        <v>1678</v>
      </c>
      <c r="C50" s="112"/>
      <c r="D50" s="112"/>
      <c r="E50" s="112"/>
      <c r="F50" s="112"/>
      <c r="G50" s="112"/>
      <c r="H50" s="112"/>
      <c r="I50" s="112"/>
      <c r="J50" s="112"/>
      <c r="K50" s="112"/>
      <c r="L50" s="112"/>
      <c r="M50" s="112"/>
      <c r="N50" s="112"/>
      <c r="O50" s="112"/>
      <c r="P50" s="112"/>
      <c r="Q50" s="112"/>
      <c r="R50" s="112"/>
      <c r="S50" s="112"/>
      <c r="T50" s="112"/>
      <c r="U50" s="112"/>
    </row>
    <row r="51" spans="1:21">
      <c r="A51" s="107" t="s">
        <v>1216</v>
      </c>
      <c r="B51" s="108" t="s">
        <v>1679</v>
      </c>
      <c r="C51" s="112"/>
      <c r="D51" s="112"/>
      <c r="E51" s="112"/>
      <c r="F51" s="112"/>
      <c r="G51" s="112"/>
      <c r="H51" s="112"/>
      <c r="I51" s="112"/>
      <c r="J51" s="112"/>
      <c r="K51" s="112"/>
      <c r="L51" s="112"/>
      <c r="M51" s="112"/>
      <c r="N51" s="112"/>
      <c r="O51" s="112"/>
      <c r="P51" s="112"/>
      <c r="Q51" s="112"/>
      <c r="R51" s="112"/>
      <c r="S51" s="112"/>
      <c r="T51" s="112"/>
      <c r="U51" s="112"/>
    </row>
    <row r="52" spans="1:21">
      <c r="A52" s="107" t="s">
        <v>1680</v>
      </c>
      <c r="B52" s="108" t="s">
        <v>1681</v>
      </c>
      <c r="C52" s="112"/>
      <c r="D52" s="112"/>
      <c r="E52" s="112"/>
      <c r="F52" s="112"/>
      <c r="G52" s="112"/>
      <c r="H52" s="112"/>
      <c r="I52" s="112"/>
      <c r="J52" s="112"/>
      <c r="K52" s="112"/>
      <c r="L52" s="112"/>
      <c r="M52" s="112"/>
      <c r="N52" s="112"/>
      <c r="O52" s="112"/>
      <c r="P52" s="112"/>
      <c r="Q52" s="112"/>
      <c r="R52" s="112"/>
      <c r="S52" s="112"/>
      <c r="T52" s="112"/>
      <c r="U52" s="112"/>
    </row>
    <row r="53" spans="1:21" ht="24.95">
      <c r="A53" s="107" t="s">
        <v>1218</v>
      </c>
      <c r="B53" s="108" t="s">
        <v>1682</v>
      </c>
      <c r="C53" s="112"/>
      <c r="D53" s="112"/>
      <c r="E53" s="112"/>
      <c r="F53" s="112"/>
      <c r="G53" s="112"/>
      <c r="H53" s="112"/>
      <c r="I53" s="112"/>
      <c r="J53" s="112"/>
      <c r="K53" s="112"/>
      <c r="L53" s="112"/>
      <c r="M53" s="112"/>
      <c r="N53" s="112"/>
      <c r="O53" s="112"/>
      <c r="P53" s="112"/>
      <c r="Q53" s="112"/>
      <c r="R53" s="112"/>
      <c r="S53" s="112"/>
      <c r="T53" s="112"/>
      <c r="U53" s="112"/>
    </row>
    <row r="54" spans="1:21">
      <c r="A54" s="107" t="s">
        <v>1219</v>
      </c>
      <c r="B54" s="108" t="s">
        <v>1683</v>
      </c>
      <c r="C54" s="112"/>
      <c r="D54" s="112"/>
      <c r="E54" s="112"/>
      <c r="F54" s="112"/>
      <c r="G54" s="112"/>
      <c r="H54" s="112"/>
      <c r="I54" s="112"/>
      <c r="J54" s="112"/>
      <c r="K54" s="112"/>
      <c r="L54" s="112"/>
      <c r="M54" s="112"/>
      <c r="N54" s="112"/>
      <c r="O54" s="112"/>
      <c r="P54" s="112"/>
      <c r="Q54" s="112"/>
      <c r="R54" s="112"/>
      <c r="S54" s="112"/>
      <c r="T54" s="112"/>
      <c r="U54" s="112"/>
    </row>
    <row r="55" spans="1:21">
      <c r="A55" s="107" t="s">
        <v>1220</v>
      </c>
      <c r="B55" s="108" t="s">
        <v>1684</v>
      </c>
      <c r="C55" s="112"/>
      <c r="D55" s="112"/>
      <c r="E55" s="112"/>
      <c r="F55" s="112"/>
      <c r="G55" s="112"/>
      <c r="H55" s="112"/>
      <c r="I55" s="112"/>
      <c r="J55" s="112"/>
      <c r="K55" s="112"/>
      <c r="L55" s="112"/>
      <c r="M55" s="112"/>
      <c r="N55" s="112"/>
      <c r="O55" s="112"/>
      <c r="P55" s="112"/>
      <c r="Q55" s="112"/>
      <c r="R55" s="112"/>
      <c r="S55" s="112"/>
      <c r="T55" s="112"/>
      <c r="U55" s="112"/>
    </row>
    <row r="56" spans="1:21">
      <c r="A56" s="107" t="s">
        <v>1221</v>
      </c>
      <c r="B56" s="108" t="s">
        <v>1685</v>
      </c>
      <c r="C56" s="112"/>
      <c r="D56" s="112"/>
      <c r="E56" s="112"/>
      <c r="F56" s="112"/>
      <c r="G56" s="112"/>
      <c r="H56" s="112"/>
      <c r="I56" s="112"/>
      <c r="J56" s="112"/>
      <c r="K56" s="112"/>
      <c r="L56" s="112"/>
      <c r="M56" s="112"/>
      <c r="N56" s="112"/>
      <c r="O56" s="112"/>
      <c r="P56" s="112"/>
      <c r="Q56" s="112"/>
      <c r="R56" s="112"/>
      <c r="S56" s="112"/>
      <c r="T56" s="112"/>
      <c r="U56" s="112"/>
    </row>
    <row r="57" spans="1:21">
      <c r="A57" s="107" t="s">
        <v>1686</v>
      </c>
      <c r="B57" s="108" t="s">
        <v>1687</v>
      </c>
      <c r="C57" s="112"/>
      <c r="D57" s="112"/>
      <c r="E57" s="112"/>
      <c r="F57" s="112"/>
      <c r="G57" s="112"/>
      <c r="H57" s="112"/>
      <c r="I57" s="112"/>
      <c r="J57" s="112"/>
      <c r="K57" s="112"/>
      <c r="L57" s="112"/>
      <c r="M57" s="112"/>
      <c r="N57" s="112"/>
      <c r="O57" s="112"/>
      <c r="P57" s="112"/>
      <c r="Q57" s="112"/>
      <c r="R57" s="112"/>
      <c r="S57" s="112"/>
      <c r="T57" s="112"/>
      <c r="U57" s="112"/>
    </row>
    <row r="58" spans="1:21">
      <c r="A58" s="107" t="s">
        <v>1223</v>
      </c>
      <c r="B58" s="108" t="s">
        <v>1688</v>
      </c>
      <c r="C58" s="112"/>
      <c r="D58" s="112"/>
      <c r="E58" s="112"/>
      <c r="F58" s="112"/>
      <c r="G58" s="112"/>
      <c r="H58" s="112"/>
      <c r="I58" s="112"/>
      <c r="J58" s="112"/>
      <c r="K58" s="112"/>
      <c r="L58" s="112"/>
      <c r="M58" s="112"/>
      <c r="N58" s="112"/>
      <c r="O58" s="112"/>
      <c r="P58" s="112"/>
      <c r="Q58" s="112"/>
      <c r="R58" s="112"/>
      <c r="S58" s="112"/>
      <c r="T58" s="112"/>
      <c r="U58" s="112"/>
    </row>
    <row r="59" spans="1:21" ht="24.95">
      <c r="A59" s="107" t="s">
        <v>1689</v>
      </c>
      <c r="B59" s="108" t="s">
        <v>1690</v>
      </c>
      <c r="C59" s="112"/>
      <c r="D59" s="112"/>
      <c r="E59" s="112"/>
      <c r="F59" s="112"/>
      <c r="G59" s="112"/>
      <c r="H59" s="112"/>
      <c r="I59" s="112"/>
      <c r="J59" s="112"/>
      <c r="K59" s="112"/>
      <c r="L59" s="112"/>
      <c r="M59" s="112"/>
      <c r="N59" s="112"/>
      <c r="O59" s="112"/>
      <c r="P59" s="112"/>
      <c r="Q59" s="112"/>
      <c r="R59" s="112"/>
      <c r="S59" s="112"/>
      <c r="T59" s="112"/>
      <c r="U59" s="112"/>
    </row>
    <row r="60" spans="1:21">
      <c r="A60" s="107" t="s">
        <v>1225</v>
      </c>
      <c r="B60" s="108" t="s">
        <v>1691</v>
      </c>
      <c r="C60" s="112"/>
      <c r="D60" s="112"/>
      <c r="E60" s="112"/>
      <c r="F60" s="112"/>
      <c r="G60" s="112"/>
      <c r="H60" s="112"/>
      <c r="I60" s="112"/>
      <c r="J60" s="112"/>
      <c r="K60" s="112"/>
      <c r="L60" s="112"/>
      <c r="M60" s="112"/>
      <c r="N60" s="112"/>
      <c r="O60" s="112"/>
      <c r="P60" s="112"/>
      <c r="Q60" s="112"/>
      <c r="R60" s="112"/>
      <c r="S60" s="112"/>
      <c r="T60" s="112"/>
      <c r="U60" s="112"/>
    </row>
    <row r="61" spans="1:21">
      <c r="A61" s="107" t="s">
        <v>1226</v>
      </c>
      <c r="B61" s="108" t="s">
        <v>1692</v>
      </c>
      <c r="C61" s="112"/>
      <c r="D61" s="112"/>
      <c r="E61" s="112"/>
      <c r="F61" s="112"/>
      <c r="G61" s="112"/>
      <c r="H61" s="112"/>
      <c r="I61" s="112"/>
      <c r="J61" s="112"/>
      <c r="K61" s="112"/>
      <c r="L61" s="112"/>
      <c r="M61" s="112"/>
      <c r="N61" s="112"/>
      <c r="O61" s="112"/>
      <c r="P61" s="112"/>
      <c r="Q61" s="112"/>
      <c r="R61" s="112"/>
      <c r="S61" s="112"/>
      <c r="T61" s="112"/>
      <c r="U61" s="112"/>
    </row>
    <row r="62" spans="1:21">
      <c r="A62" s="107" t="s">
        <v>1227</v>
      </c>
      <c r="B62" s="108" t="s">
        <v>1693</v>
      </c>
      <c r="C62" s="112"/>
      <c r="D62" s="112"/>
      <c r="E62" s="112"/>
      <c r="F62" s="112"/>
      <c r="G62" s="112"/>
      <c r="H62" s="112"/>
      <c r="I62" s="112"/>
      <c r="J62" s="112"/>
      <c r="K62" s="112"/>
      <c r="L62" s="112"/>
      <c r="M62" s="112"/>
      <c r="N62" s="112"/>
      <c r="O62" s="112"/>
      <c r="P62" s="112"/>
      <c r="Q62" s="112"/>
      <c r="R62" s="112"/>
      <c r="S62" s="112"/>
      <c r="T62" s="112"/>
      <c r="U62" s="112"/>
    </row>
    <row r="63" spans="1:21" ht="24.95">
      <c r="A63" s="107" t="s">
        <v>1228</v>
      </c>
      <c r="B63" s="108" t="s">
        <v>1694</v>
      </c>
      <c r="C63" s="112"/>
      <c r="D63" s="112"/>
      <c r="E63" s="112"/>
      <c r="F63" s="112"/>
      <c r="G63" s="112"/>
      <c r="H63" s="112"/>
      <c r="I63" s="112"/>
      <c r="J63" s="112"/>
      <c r="K63" s="112"/>
      <c r="L63" s="112"/>
      <c r="M63" s="112"/>
      <c r="N63" s="112"/>
      <c r="O63" s="112"/>
      <c r="P63" s="112"/>
      <c r="Q63" s="112"/>
      <c r="R63" s="112"/>
      <c r="S63" s="112"/>
      <c r="T63" s="112"/>
      <c r="U63" s="112"/>
    </row>
    <row r="64" spans="1:21">
      <c r="A64" s="107" t="s">
        <v>1229</v>
      </c>
      <c r="B64" s="108" t="s">
        <v>1695</v>
      </c>
      <c r="C64" s="112"/>
      <c r="D64" s="112"/>
      <c r="E64" s="112"/>
      <c r="F64" s="112"/>
      <c r="G64" s="112"/>
      <c r="H64" s="112"/>
      <c r="I64" s="112"/>
      <c r="J64" s="112"/>
      <c r="K64" s="112"/>
      <c r="L64" s="112"/>
      <c r="M64" s="112"/>
      <c r="N64" s="112"/>
      <c r="O64" s="112"/>
      <c r="P64" s="112"/>
      <c r="Q64" s="112"/>
      <c r="R64" s="112"/>
      <c r="S64" s="112"/>
      <c r="T64" s="112"/>
      <c r="U64" s="112"/>
    </row>
    <row r="65" spans="1:21">
      <c r="A65" s="107" t="s">
        <v>1230</v>
      </c>
      <c r="B65" s="108" t="s">
        <v>1696</v>
      </c>
      <c r="C65" s="112"/>
      <c r="D65" s="112"/>
      <c r="E65" s="112"/>
      <c r="F65" s="112"/>
      <c r="G65" s="112"/>
      <c r="H65" s="112"/>
      <c r="I65" s="112"/>
      <c r="J65" s="112"/>
      <c r="K65" s="112"/>
      <c r="L65" s="112"/>
      <c r="M65" s="112"/>
      <c r="N65" s="112"/>
      <c r="O65" s="112"/>
      <c r="P65" s="112"/>
      <c r="Q65" s="112"/>
      <c r="R65" s="112"/>
      <c r="S65" s="112"/>
      <c r="T65" s="112"/>
      <c r="U65" s="112"/>
    </row>
    <row r="66" spans="1:21">
      <c r="A66" s="107" t="s">
        <v>1231</v>
      </c>
      <c r="B66" s="108" t="s">
        <v>1697</v>
      </c>
      <c r="C66" s="112"/>
      <c r="D66" s="112"/>
      <c r="E66" s="112"/>
      <c r="F66" s="112"/>
      <c r="G66" s="112"/>
      <c r="H66" s="112"/>
      <c r="I66" s="112"/>
      <c r="J66" s="112"/>
      <c r="K66" s="112"/>
      <c r="L66" s="112"/>
      <c r="M66" s="112"/>
      <c r="N66" s="112"/>
      <c r="O66" s="112"/>
      <c r="P66" s="112"/>
      <c r="Q66" s="112"/>
      <c r="R66" s="112"/>
      <c r="S66" s="112"/>
      <c r="T66" s="112"/>
      <c r="U66" s="112"/>
    </row>
    <row r="67" spans="1:21" ht="24.95">
      <c r="A67" s="107" t="s">
        <v>1232</v>
      </c>
      <c r="B67" s="108" t="s">
        <v>1698</v>
      </c>
      <c r="C67" s="112"/>
      <c r="D67" s="112"/>
      <c r="E67" s="112"/>
      <c r="F67" s="112"/>
      <c r="G67" s="112"/>
      <c r="H67" s="112"/>
      <c r="I67" s="112"/>
      <c r="J67" s="112"/>
      <c r="K67" s="112"/>
      <c r="L67" s="112"/>
      <c r="M67" s="112"/>
      <c r="N67" s="112"/>
      <c r="O67" s="112"/>
      <c r="P67" s="112"/>
      <c r="Q67" s="112"/>
      <c r="R67" s="112"/>
      <c r="S67" s="112"/>
      <c r="T67" s="112"/>
      <c r="U67" s="112"/>
    </row>
    <row r="68" spans="1:21">
      <c r="A68" s="107" t="s">
        <v>1233</v>
      </c>
      <c r="B68" s="108" t="s">
        <v>1699</v>
      </c>
      <c r="C68" s="112"/>
      <c r="D68" s="112"/>
      <c r="E68" s="112"/>
      <c r="F68" s="112"/>
      <c r="G68" s="112"/>
      <c r="H68" s="112"/>
      <c r="I68" s="112"/>
      <c r="J68" s="112"/>
      <c r="K68" s="112"/>
      <c r="L68" s="112"/>
      <c r="M68" s="112"/>
      <c r="N68" s="112"/>
      <c r="O68" s="112"/>
      <c r="P68" s="112"/>
      <c r="Q68" s="112"/>
      <c r="R68" s="112"/>
      <c r="S68" s="112"/>
      <c r="T68" s="112"/>
      <c r="U68" s="112"/>
    </row>
    <row r="69" spans="1:21">
      <c r="A69" s="107" t="s">
        <v>1234</v>
      </c>
      <c r="B69" s="108" t="s">
        <v>1700</v>
      </c>
      <c r="C69" s="112"/>
      <c r="D69" s="112"/>
      <c r="E69" s="112"/>
      <c r="F69" s="112"/>
      <c r="G69" s="112"/>
      <c r="H69" s="112"/>
      <c r="I69" s="112"/>
      <c r="J69" s="112"/>
      <c r="K69" s="112"/>
      <c r="L69" s="112"/>
      <c r="M69" s="112"/>
      <c r="N69" s="112"/>
      <c r="O69" s="112"/>
      <c r="P69" s="112"/>
      <c r="Q69" s="112"/>
      <c r="R69" s="112"/>
      <c r="S69" s="112"/>
      <c r="T69" s="112"/>
      <c r="U69" s="112"/>
    </row>
    <row r="70" spans="1:21">
      <c r="A70" s="107" t="s">
        <v>1235</v>
      </c>
      <c r="B70" s="108" t="s">
        <v>1701</v>
      </c>
      <c r="C70" s="112"/>
      <c r="D70" s="112"/>
      <c r="E70" s="112"/>
      <c r="F70" s="112"/>
      <c r="G70" s="112"/>
      <c r="H70" s="112"/>
      <c r="I70" s="112"/>
      <c r="J70" s="112"/>
      <c r="K70" s="112"/>
      <c r="L70" s="112"/>
      <c r="M70" s="112"/>
      <c r="N70" s="112"/>
      <c r="O70" s="112"/>
      <c r="P70" s="112"/>
      <c r="Q70" s="112"/>
      <c r="R70" s="112"/>
      <c r="S70" s="112"/>
      <c r="T70" s="112"/>
      <c r="U70" s="112"/>
    </row>
    <row r="71" spans="1:21" ht="37.5">
      <c r="A71" s="107" t="s">
        <v>1236</v>
      </c>
      <c r="B71" s="108" t="s">
        <v>1702</v>
      </c>
      <c r="C71" s="112"/>
      <c r="D71" s="112"/>
      <c r="E71" s="112"/>
      <c r="F71" s="112"/>
      <c r="G71" s="112"/>
      <c r="H71" s="112"/>
      <c r="I71" s="112"/>
      <c r="J71" s="112"/>
      <c r="K71" s="112"/>
      <c r="L71" s="112"/>
      <c r="M71" s="112"/>
      <c r="N71" s="112"/>
      <c r="O71" s="112"/>
      <c r="P71" s="112"/>
      <c r="Q71" s="112"/>
      <c r="R71" s="112"/>
      <c r="S71" s="112"/>
      <c r="T71" s="112"/>
      <c r="U71" s="112"/>
    </row>
    <row r="72" spans="1:21" ht="24.95">
      <c r="A72" s="107" t="s">
        <v>1237</v>
      </c>
      <c r="B72" s="108" t="s">
        <v>1703</v>
      </c>
      <c r="C72" s="112"/>
      <c r="D72" s="112"/>
      <c r="E72" s="112"/>
      <c r="F72" s="112"/>
      <c r="G72" s="112"/>
      <c r="H72" s="112"/>
      <c r="I72" s="112"/>
      <c r="J72" s="112"/>
      <c r="K72" s="112"/>
      <c r="L72" s="112"/>
      <c r="M72" s="112"/>
      <c r="N72" s="112"/>
      <c r="O72" s="112"/>
      <c r="P72" s="112"/>
      <c r="Q72" s="112"/>
      <c r="R72" s="112"/>
      <c r="S72" s="112"/>
      <c r="T72" s="112"/>
      <c r="U72" s="112"/>
    </row>
    <row r="73" spans="1:21">
      <c r="A73" s="107" t="s">
        <v>1238</v>
      </c>
      <c r="B73" s="108" t="s">
        <v>1704</v>
      </c>
      <c r="C73" s="112"/>
      <c r="D73" s="112"/>
      <c r="E73" s="112"/>
      <c r="F73" s="112"/>
      <c r="G73" s="112"/>
      <c r="H73" s="112"/>
      <c r="I73" s="112"/>
      <c r="J73" s="112"/>
      <c r="K73" s="112"/>
      <c r="L73" s="112"/>
      <c r="M73" s="112"/>
      <c r="N73" s="112"/>
      <c r="O73" s="112"/>
      <c r="P73" s="112"/>
      <c r="Q73" s="112"/>
      <c r="R73" s="112"/>
      <c r="S73" s="112"/>
      <c r="T73" s="112"/>
      <c r="U73" s="112"/>
    </row>
    <row r="74" spans="1:21">
      <c r="A74" s="107" t="s">
        <v>1239</v>
      </c>
      <c r="B74" s="108" t="s">
        <v>1705</v>
      </c>
      <c r="C74" s="112"/>
      <c r="D74" s="112"/>
      <c r="E74" s="112"/>
      <c r="F74" s="112"/>
      <c r="G74" s="112"/>
      <c r="H74" s="112"/>
      <c r="I74" s="112"/>
      <c r="J74" s="112"/>
      <c r="K74" s="112"/>
      <c r="L74" s="112"/>
      <c r="M74" s="112"/>
      <c r="N74" s="112"/>
      <c r="O74" s="112"/>
      <c r="P74" s="112"/>
      <c r="Q74" s="112"/>
      <c r="R74" s="112"/>
      <c r="S74" s="112"/>
      <c r="T74" s="112"/>
      <c r="U74" s="112"/>
    </row>
    <row r="75" spans="1:21">
      <c r="A75" s="107" t="s">
        <v>1240</v>
      </c>
      <c r="B75" s="108" t="s">
        <v>1706</v>
      </c>
      <c r="C75" s="112"/>
      <c r="D75" s="112"/>
      <c r="E75" s="112"/>
      <c r="F75" s="112"/>
      <c r="G75" s="112"/>
      <c r="H75" s="112"/>
      <c r="I75" s="112"/>
      <c r="J75" s="112"/>
      <c r="K75" s="112"/>
      <c r="L75" s="112"/>
      <c r="M75" s="112"/>
      <c r="N75" s="112"/>
      <c r="O75" s="112"/>
      <c r="P75" s="112"/>
      <c r="Q75" s="112"/>
      <c r="R75" s="112"/>
      <c r="S75" s="112"/>
      <c r="T75" s="112"/>
      <c r="U75" s="112"/>
    </row>
    <row r="76" spans="1:21" ht="24.95">
      <c r="A76" s="107" t="s">
        <v>1241</v>
      </c>
      <c r="B76" s="108" t="s">
        <v>1707</v>
      </c>
      <c r="C76" s="112"/>
      <c r="D76" s="112"/>
      <c r="E76" s="112"/>
      <c r="F76" s="112"/>
      <c r="G76" s="112"/>
      <c r="H76" s="112"/>
      <c r="I76" s="112"/>
      <c r="J76" s="112"/>
      <c r="K76" s="112"/>
      <c r="L76" s="112"/>
      <c r="M76" s="112"/>
      <c r="N76" s="112"/>
      <c r="O76" s="112"/>
      <c r="P76" s="112"/>
      <c r="Q76" s="112"/>
      <c r="R76" s="112"/>
      <c r="S76" s="112"/>
      <c r="T76" s="112"/>
      <c r="U76" s="112"/>
    </row>
    <row r="77" spans="1:21" ht="24.95">
      <c r="A77" s="107" t="s">
        <v>1242</v>
      </c>
      <c r="B77" s="108" t="s">
        <v>1708</v>
      </c>
      <c r="C77" s="112"/>
      <c r="D77" s="112"/>
      <c r="E77" s="112"/>
      <c r="F77" s="112"/>
      <c r="G77" s="112"/>
      <c r="H77" s="112"/>
      <c r="I77" s="112"/>
      <c r="J77" s="112"/>
      <c r="K77" s="112"/>
      <c r="L77" s="112"/>
      <c r="M77" s="112"/>
      <c r="N77" s="112"/>
      <c r="O77" s="112"/>
      <c r="P77" s="112"/>
      <c r="Q77" s="112"/>
      <c r="R77" s="112"/>
      <c r="S77" s="112"/>
      <c r="T77" s="112"/>
      <c r="U77" s="112"/>
    </row>
    <row r="78" spans="1:21" ht="37.5">
      <c r="A78" s="107" t="s">
        <v>1243</v>
      </c>
      <c r="B78" s="108" t="s">
        <v>1709</v>
      </c>
      <c r="C78" s="112"/>
      <c r="D78" s="112"/>
      <c r="E78" s="112"/>
      <c r="F78" s="112"/>
      <c r="G78" s="112"/>
      <c r="H78" s="112"/>
      <c r="I78" s="112"/>
      <c r="J78" s="112"/>
      <c r="K78" s="112"/>
      <c r="L78" s="112"/>
      <c r="M78" s="112"/>
      <c r="N78" s="112"/>
      <c r="O78" s="112"/>
      <c r="P78" s="112"/>
      <c r="Q78" s="112"/>
      <c r="R78" s="112"/>
      <c r="S78" s="112"/>
      <c r="T78" s="112"/>
      <c r="U78" s="112"/>
    </row>
    <row r="79" spans="1:21">
      <c r="A79" s="107" t="s">
        <v>1244</v>
      </c>
      <c r="B79" s="108" t="s">
        <v>1710</v>
      </c>
      <c r="C79" s="112"/>
      <c r="D79" s="112"/>
      <c r="E79" s="112"/>
      <c r="F79" s="112"/>
      <c r="G79" s="112"/>
      <c r="H79" s="112"/>
      <c r="I79" s="112"/>
      <c r="J79" s="112"/>
      <c r="K79" s="112"/>
      <c r="L79" s="112"/>
      <c r="M79" s="112"/>
      <c r="N79" s="112"/>
      <c r="O79" s="112"/>
      <c r="P79" s="112"/>
      <c r="Q79" s="112"/>
      <c r="R79" s="112"/>
      <c r="S79" s="112"/>
      <c r="T79" s="112"/>
      <c r="U79" s="112"/>
    </row>
    <row r="80" spans="1:21">
      <c r="A80" s="107" t="s">
        <v>1245</v>
      </c>
      <c r="B80" s="108" t="s">
        <v>1711</v>
      </c>
      <c r="C80" s="112"/>
      <c r="D80" s="112"/>
      <c r="E80" s="112"/>
      <c r="F80" s="112"/>
      <c r="G80" s="112"/>
      <c r="H80" s="112"/>
      <c r="I80" s="112"/>
      <c r="J80" s="112"/>
      <c r="K80" s="112"/>
      <c r="L80" s="112"/>
      <c r="M80" s="112"/>
      <c r="N80" s="112"/>
      <c r="O80" s="112"/>
      <c r="P80" s="112"/>
      <c r="Q80" s="112"/>
      <c r="R80" s="112"/>
      <c r="S80" s="112"/>
      <c r="T80" s="112"/>
      <c r="U80" s="112"/>
    </row>
    <row r="81" spans="1:21">
      <c r="A81" s="107" t="s">
        <v>1246</v>
      </c>
      <c r="B81" s="108" t="s">
        <v>1712</v>
      </c>
      <c r="C81" s="112"/>
      <c r="D81" s="112"/>
      <c r="E81" s="112"/>
      <c r="F81" s="112"/>
      <c r="G81" s="112"/>
      <c r="H81" s="112"/>
      <c r="I81" s="112"/>
      <c r="J81" s="112"/>
      <c r="K81" s="112"/>
      <c r="L81" s="112"/>
      <c r="M81" s="112"/>
      <c r="N81" s="112"/>
      <c r="O81" s="112"/>
      <c r="P81" s="112"/>
      <c r="Q81" s="112"/>
      <c r="R81" s="112"/>
      <c r="S81" s="112"/>
      <c r="T81" s="112"/>
      <c r="U81" s="112"/>
    </row>
    <row r="82" spans="1:21">
      <c r="A82" s="107" t="s">
        <v>1247</v>
      </c>
      <c r="B82" s="108" t="s">
        <v>1713</v>
      </c>
      <c r="C82" s="112"/>
      <c r="D82" s="112"/>
      <c r="E82" s="112"/>
      <c r="F82" s="112"/>
      <c r="G82" s="112"/>
      <c r="H82" s="112"/>
      <c r="I82" s="112"/>
      <c r="J82" s="112"/>
      <c r="K82" s="112"/>
      <c r="L82" s="112"/>
      <c r="M82" s="112"/>
      <c r="N82" s="112"/>
      <c r="O82" s="112"/>
      <c r="P82" s="112"/>
      <c r="Q82" s="112"/>
      <c r="R82" s="112"/>
      <c r="S82" s="112"/>
      <c r="T82" s="112"/>
      <c r="U82" s="112"/>
    </row>
    <row r="83" spans="1:21">
      <c r="A83" s="107" t="s">
        <v>1248</v>
      </c>
      <c r="B83" s="108" t="s">
        <v>1714</v>
      </c>
      <c r="C83" s="112"/>
      <c r="D83" s="112"/>
      <c r="E83" s="112"/>
      <c r="F83" s="112"/>
      <c r="G83" s="112"/>
      <c r="H83" s="112"/>
      <c r="I83" s="112"/>
      <c r="J83" s="112"/>
      <c r="K83" s="112"/>
      <c r="L83" s="112"/>
      <c r="M83" s="112"/>
      <c r="N83" s="112"/>
      <c r="O83" s="112"/>
      <c r="P83" s="112"/>
      <c r="Q83" s="112"/>
      <c r="R83" s="112"/>
      <c r="S83" s="112"/>
      <c r="T83" s="112"/>
      <c r="U83" s="112"/>
    </row>
    <row r="84" spans="1:21">
      <c r="A84" s="107" t="s">
        <v>1249</v>
      </c>
      <c r="B84" s="108" t="s">
        <v>1715</v>
      </c>
      <c r="C84" s="112"/>
      <c r="D84" s="112"/>
      <c r="E84" s="112"/>
      <c r="F84" s="112"/>
      <c r="G84" s="112"/>
      <c r="H84" s="112"/>
      <c r="I84" s="112"/>
      <c r="J84" s="112"/>
      <c r="K84" s="112"/>
      <c r="L84" s="112"/>
      <c r="M84" s="112"/>
      <c r="N84" s="112"/>
      <c r="O84" s="112"/>
      <c r="P84" s="112"/>
      <c r="Q84" s="112"/>
      <c r="R84" s="112"/>
      <c r="S84" s="112"/>
      <c r="T84" s="112"/>
      <c r="U84" s="112"/>
    </row>
    <row r="85" spans="1:21">
      <c r="A85" s="107" t="s">
        <v>1250</v>
      </c>
      <c r="B85" s="108" t="s">
        <v>1716</v>
      </c>
      <c r="C85" s="112"/>
      <c r="D85" s="112"/>
      <c r="E85" s="112"/>
      <c r="F85" s="112"/>
      <c r="G85" s="112"/>
      <c r="H85" s="112"/>
      <c r="I85" s="112"/>
      <c r="J85" s="112"/>
      <c r="K85" s="112"/>
      <c r="L85" s="112"/>
      <c r="M85" s="112"/>
      <c r="N85" s="112"/>
      <c r="O85" s="112"/>
      <c r="P85" s="112"/>
      <c r="Q85" s="112"/>
      <c r="R85" s="112"/>
      <c r="S85" s="112"/>
      <c r="T85" s="112"/>
      <c r="U85" s="112"/>
    </row>
    <row r="86" spans="1:21">
      <c r="A86" s="107" t="s">
        <v>1251</v>
      </c>
      <c r="B86" s="108" t="s">
        <v>1717</v>
      </c>
      <c r="C86" s="112"/>
      <c r="D86" s="112"/>
      <c r="E86" s="112"/>
      <c r="F86" s="112"/>
      <c r="G86" s="112"/>
      <c r="H86" s="112"/>
      <c r="I86" s="112"/>
      <c r="J86" s="112"/>
      <c r="K86" s="112"/>
      <c r="L86" s="112"/>
      <c r="M86" s="112"/>
      <c r="N86" s="112"/>
      <c r="O86" s="112"/>
      <c r="P86" s="112"/>
      <c r="Q86" s="112"/>
      <c r="R86" s="112"/>
      <c r="S86" s="112"/>
      <c r="T86" s="112"/>
      <c r="U86" s="112"/>
    </row>
    <row r="87" spans="1:21">
      <c r="A87" s="107" t="s">
        <v>1252</v>
      </c>
      <c r="B87" s="108" t="s">
        <v>1718</v>
      </c>
      <c r="C87" s="112"/>
      <c r="D87" s="112"/>
      <c r="E87" s="112"/>
      <c r="F87" s="112"/>
      <c r="G87" s="112"/>
      <c r="H87" s="112"/>
      <c r="I87" s="112"/>
      <c r="J87" s="112"/>
      <c r="K87" s="112"/>
      <c r="L87" s="112"/>
      <c r="M87" s="112"/>
      <c r="N87" s="112"/>
      <c r="O87" s="112"/>
      <c r="P87" s="112"/>
      <c r="Q87" s="112"/>
      <c r="R87" s="112"/>
      <c r="S87" s="112"/>
      <c r="T87" s="112"/>
      <c r="U87" s="112"/>
    </row>
    <row r="88" spans="1:21" ht="24.95">
      <c r="A88" s="107" t="s">
        <v>1253</v>
      </c>
      <c r="B88" s="108" t="s">
        <v>1719</v>
      </c>
      <c r="C88" s="112"/>
      <c r="D88" s="112"/>
      <c r="E88" s="112"/>
      <c r="F88" s="112"/>
      <c r="G88" s="112"/>
      <c r="H88" s="112"/>
      <c r="I88" s="112"/>
      <c r="J88" s="112"/>
      <c r="K88" s="112"/>
      <c r="L88" s="112"/>
      <c r="M88" s="112"/>
      <c r="N88" s="112"/>
      <c r="O88" s="112"/>
      <c r="P88" s="112"/>
      <c r="Q88" s="112"/>
      <c r="R88" s="112"/>
      <c r="S88" s="112"/>
      <c r="T88" s="112"/>
      <c r="U88" s="112"/>
    </row>
    <row r="89" spans="1:21">
      <c r="A89" s="107" t="s">
        <v>1254</v>
      </c>
      <c r="B89" s="108" t="s">
        <v>1720</v>
      </c>
      <c r="C89" s="112"/>
      <c r="D89" s="112"/>
      <c r="E89" s="112"/>
      <c r="F89" s="112"/>
      <c r="G89" s="112"/>
      <c r="H89" s="112"/>
      <c r="I89" s="112"/>
      <c r="J89" s="112"/>
      <c r="K89" s="112"/>
      <c r="L89" s="112"/>
      <c r="M89" s="112"/>
      <c r="N89" s="112"/>
      <c r="O89" s="112"/>
      <c r="P89" s="112"/>
      <c r="Q89" s="112"/>
      <c r="R89" s="112"/>
      <c r="S89" s="112"/>
      <c r="T89" s="112"/>
      <c r="U89" s="112"/>
    </row>
    <row r="90" spans="1:21">
      <c r="A90" s="107" t="s">
        <v>1255</v>
      </c>
      <c r="B90" s="108" t="s">
        <v>1721</v>
      </c>
      <c r="C90" s="112"/>
      <c r="D90" s="112"/>
      <c r="E90" s="112"/>
      <c r="F90" s="112"/>
      <c r="G90" s="112"/>
      <c r="H90" s="112"/>
      <c r="I90" s="112"/>
      <c r="J90" s="112"/>
      <c r="K90" s="112"/>
      <c r="L90" s="112"/>
      <c r="M90" s="112"/>
      <c r="N90" s="112"/>
      <c r="O90" s="112"/>
      <c r="P90" s="112"/>
      <c r="Q90" s="112"/>
      <c r="R90" s="112"/>
      <c r="S90" s="112"/>
      <c r="T90" s="112"/>
      <c r="U90" s="112"/>
    </row>
    <row r="91" spans="1:21">
      <c r="A91" s="107" t="s">
        <v>1256</v>
      </c>
      <c r="B91" s="108" t="s">
        <v>1722</v>
      </c>
      <c r="C91" s="112"/>
      <c r="D91" s="112"/>
      <c r="E91" s="112"/>
      <c r="F91" s="112"/>
      <c r="G91" s="112"/>
      <c r="H91" s="112"/>
      <c r="I91" s="112"/>
      <c r="J91" s="112"/>
      <c r="K91" s="112"/>
      <c r="L91" s="112"/>
      <c r="M91" s="112"/>
      <c r="N91" s="112"/>
      <c r="O91" s="112"/>
      <c r="P91" s="112"/>
      <c r="Q91" s="112"/>
      <c r="R91" s="112"/>
      <c r="S91" s="112"/>
      <c r="T91" s="112"/>
      <c r="U91" s="112"/>
    </row>
    <row r="92" spans="1:21">
      <c r="A92" s="107" t="s">
        <v>1257</v>
      </c>
      <c r="B92" s="108" t="s">
        <v>1723</v>
      </c>
      <c r="C92" s="112"/>
      <c r="D92" s="112"/>
      <c r="E92" s="112"/>
      <c r="F92" s="112"/>
      <c r="G92" s="112"/>
      <c r="H92" s="112"/>
      <c r="I92" s="112"/>
      <c r="J92" s="112"/>
      <c r="K92" s="112"/>
      <c r="L92" s="112"/>
      <c r="M92" s="112"/>
      <c r="N92" s="112"/>
      <c r="O92" s="112"/>
      <c r="P92" s="112"/>
      <c r="Q92" s="112"/>
      <c r="R92" s="112"/>
      <c r="S92" s="112"/>
      <c r="T92" s="112"/>
      <c r="U92" s="112"/>
    </row>
    <row r="93" spans="1:21" ht="24.95">
      <c r="A93" s="107" t="s">
        <v>1258</v>
      </c>
      <c r="B93" s="108" t="s">
        <v>1724</v>
      </c>
      <c r="C93" s="112"/>
      <c r="D93" s="112"/>
      <c r="E93" s="112"/>
      <c r="F93" s="112"/>
      <c r="G93" s="112"/>
      <c r="H93" s="112"/>
      <c r="I93" s="112"/>
      <c r="J93" s="112"/>
      <c r="K93" s="112"/>
      <c r="L93" s="112"/>
      <c r="M93" s="112"/>
      <c r="N93" s="112"/>
      <c r="O93" s="112"/>
      <c r="P93" s="112"/>
      <c r="Q93" s="112"/>
      <c r="R93" s="112"/>
      <c r="S93" s="112"/>
      <c r="T93" s="112"/>
      <c r="U93" s="112"/>
    </row>
    <row r="94" spans="1:21">
      <c r="A94" s="107" t="s">
        <v>1259</v>
      </c>
      <c r="B94" s="108" t="s">
        <v>1725</v>
      </c>
      <c r="C94" s="112"/>
      <c r="D94" s="112"/>
      <c r="E94" s="112"/>
      <c r="F94" s="112"/>
      <c r="G94" s="112"/>
      <c r="H94" s="112"/>
      <c r="I94" s="112"/>
      <c r="J94" s="112"/>
      <c r="K94" s="112"/>
      <c r="L94" s="112"/>
      <c r="M94" s="112"/>
      <c r="N94" s="112"/>
      <c r="O94" s="112"/>
      <c r="P94" s="112"/>
      <c r="Q94" s="112"/>
      <c r="R94" s="112"/>
      <c r="S94" s="112"/>
      <c r="T94" s="112"/>
      <c r="U94" s="112"/>
    </row>
    <row r="95" spans="1:21">
      <c r="A95" s="107" t="s">
        <v>1260</v>
      </c>
      <c r="B95" s="108" t="s">
        <v>1726</v>
      </c>
      <c r="C95" s="112"/>
      <c r="D95" s="112"/>
      <c r="E95" s="112"/>
      <c r="F95" s="112"/>
      <c r="G95" s="112"/>
      <c r="H95" s="112"/>
      <c r="I95" s="112"/>
      <c r="J95" s="112"/>
      <c r="K95" s="112"/>
      <c r="L95" s="112"/>
      <c r="M95" s="112"/>
      <c r="N95" s="112"/>
      <c r="O95" s="112"/>
      <c r="P95" s="112"/>
      <c r="Q95" s="112"/>
      <c r="R95" s="112"/>
      <c r="S95" s="112"/>
      <c r="T95" s="112"/>
      <c r="U95" s="112"/>
    </row>
    <row r="96" spans="1:21" ht="50.1">
      <c r="A96" s="107" t="s">
        <v>1261</v>
      </c>
      <c r="B96" s="108" t="s">
        <v>1727</v>
      </c>
      <c r="C96" s="112"/>
      <c r="D96" s="112"/>
      <c r="E96" s="112"/>
      <c r="F96" s="112"/>
      <c r="G96" s="112"/>
      <c r="H96" s="112"/>
      <c r="I96" s="112"/>
      <c r="J96" s="112"/>
      <c r="K96" s="112"/>
      <c r="L96" s="112"/>
      <c r="M96" s="112"/>
      <c r="N96" s="112"/>
      <c r="O96" s="112"/>
      <c r="P96" s="112"/>
      <c r="Q96" s="112"/>
      <c r="R96" s="112"/>
      <c r="S96" s="112"/>
      <c r="T96" s="112"/>
      <c r="U96" s="112"/>
    </row>
    <row r="97" spans="1:21" ht="37.5">
      <c r="A97" s="107" t="s">
        <v>1262</v>
      </c>
      <c r="B97" s="108" t="s">
        <v>1728</v>
      </c>
      <c r="C97" s="112"/>
      <c r="D97" s="112"/>
      <c r="E97" s="112"/>
      <c r="F97" s="112"/>
      <c r="G97" s="112"/>
      <c r="H97" s="112"/>
      <c r="I97" s="112"/>
      <c r="J97" s="112"/>
      <c r="K97" s="112"/>
      <c r="L97" s="112"/>
      <c r="M97" s="112"/>
      <c r="N97" s="112"/>
      <c r="O97" s="112"/>
      <c r="P97" s="112"/>
      <c r="Q97" s="112"/>
      <c r="R97" s="112"/>
      <c r="S97" s="112"/>
      <c r="T97" s="112"/>
      <c r="U97" s="112"/>
    </row>
    <row r="98" spans="1:21">
      <c r="A98" s="107" t="s">
        <v>1263</v>
      </c>
      <c r="B98" s="108" t="s">
        <v>1729</v>
      </c>
      <c r="C98" s="112"/>
      <c r="D98" s="112"/>
      <c r="E98" s="112"/>
      <c r="F98" s="112"/>
      <c r="G98" s="112"/>
      <c r="H98" s="112"/>
      <c r="I98" s="112"/>
      <c r="J98" s="112"/>
      <c r="K98" s="112"/>
      <c r="L98" s="112"/>
      <c r="M98" s="112"/>
      <c r="N98" s="112"/>
      <c r="O98" s="112"/>
      <c r="P98" s="112"/>
      <c r="Q98" s="112"/>
      <c r="R98" s="112"/>
      <c r="S98" s="112"/>
      <c r="T98" s="112"/>
      <c r="U98" s="112"/>
    </row>
    <row r="99" spans="1:21">
      <c r="A99" s="107" t="s">
        <v>1264</v>
      </c>
      <c r="B99" s="108" t="s">
        <v>1730</v>
      </c>
      <c r="C99" s="112"/>
      <c r="D99" s="112"/>
      <c r="E99" s="112"/>
      <c r="F99" s="112"/>
      <c r="G99" s="112"/>
      <c r="H99" s="112"/>
      <c r="I99" s="112"/>
      <c r="J99" s="112"/>
      <c r="K99" s="112"/>
      <c r="L99" s="112"/>
      <c r="M99" s="112"/>
      <c r="N99" s="112"/>
      <c r="O99" s="112"/>
      <c r="P99" s="112"/>
      <c r="Q99" s="112"/>
      <c r="R99" s="112"/>
      <c r="S99" s="112"/>
      <c r="T99" s="112"/>
      <c r="U99" s="112"/>
    </row>
    <row r="100" spans="1:21">
      <c r="A100" s="107" t="s">
        <v>1265</v>
      </c>
      <c r="B100" s="108" t="s">
        <v>1731</v>
      </c>
      <c r="C100" s="112"/>
      <c r="D100" s="112"/>
      <c r="E100" s="112"/>
      <c r="F100" s="112"/>
      <c r="G100" s="112"/>
      <c r="H100" s="112"/>
      <c r="I100" s="112"/>
      <c r="J100" s="112"/>
      <c r="K100" s="112"/>
      <c r="L100" s="112"/>
      <c r="M100" s="112"/>
      <c r="N100" s="112"/>
      <c r="O100" s="112"/>
      <c r="P100" s="112"/>
      <c r="Q100" s="112"/>
      <c r="R100" s="112"/>
      <c r="S100" s="112"/>
      <c r="T100" s="112"/>
      <c r="U100" s="112"/>
    </row>
    <row r="101" spans="1:21">
      <c r="A101" s="107" t="s">
        <v>1266</v>
      </c>
      <c r="B101" s="108" t="s">
        <v>1732</v>
      </c>
      <c r="C101" s="112"/>
      <c r="D101" s="112"/>
      <c r="E101" s="112"/>
      <c r="F101" s="112"/>
      <c r="G101" s="112"/>
      <c r="H101" s="112"/>
      <c r="I101" s="112"/>
      <c r="J101" s="112"/>
      <c r="K101" s="112"/>
      <c r="L101" s="112"/>
      <c r="M101" s="112"/>
      <c r="N101" s="112"/>
      <c r="O101" s="112"/>
      <c r="P101" s="112"/>
      <c r="Q101" s="112"/>
      <c r="R101" s="112"/>
      <c r="S101" s="112"/>
      <c r="T101" s="112"/>
      <c r="U101" s="112"/>
    </row>
    <row r="102" spans="1:21">
      <c r="A102" s="107" t="s">
        <v>1267</v>
      </c>
      <c r="B102" s="108" t="s">
        <v>1733</v>
      </c>
      <c r="C102" s="112"/>
      <c r="D102" s="112"/>
      <c r="E102" s="112"/>
      <c r="F102" s="112"/>
      <c r="G102" s="112"/>
      <c r="H102" s="112"/>
      <c r="I102" s="112"/>
      <c r="J102" s="112"/>
      <c r="K102" s="112"/>
      <c r="L102" s="112"/>
      <c r="M102" s="112"/>
      <c r="N102" s="112"/>
      <c r="O102" s="112"/>
      <c r="P102" s="112"/>
      <c r="Q102" s="112"/>
      <c r="R102" s="112"/>
      <c r="S102" s="112"/>
      <c r="T102" s="112"/>
      <c r="U102" s="112"/>
    </row>
    <row r="103" spans="1:21">
      <c r="A103" s="107" t="s">
        <v>1268</v>
      </c>
      <c r="B103" s="108" t="s">
        <v>1734</v>
      </c>
      <c r="C103" s="112"/>
      <c r="D103" s="112"/>
      <c r="E103" s="112"/>
      <c r="F103" s="112"/>
      <c r="G103" s="112"/>
      <c r="H103" s="112"/>
      <c r="I103" s="112"/>
      <c r="J103" s="112"/>
      <c r="K103" s="112"/>
      <c r="L103" s="112"/>
      <c r="M103" s="112"/>
      <c r="N103" s="112"/>
      <c r="O103" s="112"/>
      <c r="P103" s="112"/>
      <c r="Q103" s="112"/>
      <c r="R103" s="112"/>
      <c r="S103" s="112"/>
      <c r="T103" s="112"/>
      <c r="U103" s="112"/>
    </row>
    <row r="104" spans="1:21">
      <c r="A104" s="107" t="s">
        <v>1735</v>
      </c>
      <c r="B104" s="108" t="s">
        <v>1736</v>
      </c>
      <c r="C104" s="112"/>
      <c r="D104" s="112"/>
      <c r="E104" s="112"/>
      <c r="F104" s="112"/>
      <c r="G104" s="112"/>
      <c r="H104" s="112"/>
      <c r="I104" s="112"/>
      <c r="J104" s="112"/>
      <c r="K104" s="112"/>
      <c r="L104" s="112"/>
      <c r="M104" s="112"/>
      <c r="N104" s="112"/>
      <c r="O104" s="112"/>
      <c r="P104" s="112"/>
      <c r="Q104" s="112"/>
      <c r="R104" s="112"/>
      <c r="S104" s="112"/>
      <c r="T104" s="112"/>
      <c r="U104" s="112"/>
    </row>
    <row r="105" spans="1:21">
      <c r="A105" s="107" t="s">
        <v>1270</v>
      </c>
      <c r="B105" s="108" t="s">
        <v>1737</v>
      </c>
      <c r="C105" s="112"/>
      <c r="D105" s="112"/>
      <c r="E105" s="112"/>
      <c r="F105" s="112"/>
      <c r="G105" s="112"/>
      <c r="H105" s="112"/>
      <c r="I105" s="112"/>
      <c r="J105" s="112"/>
      <c r="K105" s="112"/>
      <c r="L105" s="112"/>
      <c r="M105" s="112"/>
      <c r="N105" s="112"/>
      <c r="O105" s="112"/>
      <c r="P105" s="112"/>
      <c r="Q105" s="112"/>
      <c r="R105" s="112"/>
      <c r="S105" s="112"/>
      <c r="T105" s="112"/>
      <c r="U105" s="112"/>
    </row>
    <row r="106" spans="1:21">
      <c r="A106" s="107" t="s">
        <v>1271</v>
      </c>
      <c r="B106" s="108" t="s">
        <v>1738</v>
      </c>
      <c r="C106" s="112"/>
      <c r="D106" s="112"/>
      <c r="E106" s="112"/>
      <c r="F106" s="112"/>
      <c r="G106" s="112"/>
      <c r="H106" s="112"/>
      <c r="I106" s="112"/>
      <c r="J106" s="112"/>
      <c r="K106" s="112"/>
      <c r="L106" s="112"/>
      <c r="M106" s="112"/>
      <c r="N106" s="112"/>
      <c r="O106" s="112"/>
      <c r="P106" s="112"/>
      <c r="Q106" s="112"/>
      <c r="R106" s="112"/>
      <c r="S106" s="112"/>
      <c r="T106" s="112"/>
      <c r="U106" s="112"/>
    </row>
    <row r="107" spans="1:21">
      <c r="A107" s="107" t="s">
        <v>1272</v>
      </c>
      <c r="B107" s="108" t="s">
        <v>1739</v>
      </c>
      <c r="C107" s="112"/>
      <c r="D107" s="112"/>
      <c r="E107" s="112"/>
      <c r="F107" s="112"/>
      <c r="G107" s="112"/>
      <c r="H107" s="112"/>
      <c r="I107" s="112"/>
      <c r="J107" s="112"/>
      <c r="K107" s="112"/>
      <c r="L107" s="112"/>
      <c r="M107" s="112"/>
      <c r="N107" s="112"/>
      <c r="O107" s="112"/>
      <c r="P107" s="112"/>
      <c r="Q107" s="112"/>
      <c r="R107" s="112"/>
      <c r="S107" s="112"/>
      <c r="T107" s="112"/>
      <c r="U107" s="112"/>
    </row>
    <row r="108" spans="1:21">
      <c r="A108" s="107" t="s">
        <v>1273</v>
      </c>
      <c r="B108" s="108" t="s">
        <v>1740</v>
      </c>
      <c r="C108" s="112"/>
      <c r="D108" s="112"/>
      <c r="E108" s="112"/>
      <c r="F108" s="112"/>
      <c r="G108" s="112"/>
      <c r="H108" s="112"/>
      <c r="I108" s="112"/>
      <c r="J108" s="112"/>
      <c r="K108" s="112"/>
      <c r="L108" s="112"/>
      <c r="M108" s="112"/>
      <c r="N108" s="112"/>
      <c r="O108" s="112"/>
      <c r="P108" s="112"/>
      <c r="Q108" s="112"/>
      <c r="R108" s="112"/>
      <c r="S108" s="112"/>
      <c r="T108" s="112"/>
      <c r="U108" s="112"/>
    </row>
    <row r="109" spans="1:21">
      <c r="A109" s="107" t="s">
        <v>1274</v>
      </c>
      <c r="B109" s="108" t="s">
        <v>1741</v>
      </c>
      <c r="C109" s="112"/>
      <c r="D109" s="112"/>
      <c r="E109" s="112"/>
      <c r="F109" s="112"/>
      <c r="G109" s="112"/>
      <c r="H109" s="112"/>
      <c r="I109" s="112"/>
      <c r="J109" s="112"/>
      <c r="K109" s="112"/>
      <c r="L109" s="112"/>
      <c r="M109" s="112"/>
      <c r="N109" s="112"/>
      <c r="O109" s="112"/>
      <c r="P109" s="112"/>
      <c r="Q109" s="112"/>
      <c r="R109" s="112"/>
      <c r="S109" s="112"/>
      <c r="T109" s="112"/>
      <c r="U109" s="112"/>
    </row>
    <row r="110" spans="1:21" ht="37.5">
      <c r="A110" s="114" t="s">
        <v>1742</v>
      </c>
      <c r="B110" s="108" t="s">
        <v>1743</v>
      </c>
      <c r="C110" s="112"/>
      <c r="D110" s="112"/>
      <c r="E110" s="112"/>
      <c r="F110" s="112"/>
      <c r="G110" s="112"/>
      <c r="H110" s="112"/>
      <c r="I110" s="112"/>
      <c r="J110" s="112"/>
      <c r="K110" s="112"/>
      <c r="L110" s="112"/>
      <c r="M110" s="112"/>
      <c r="N110" s="112"/>
      <c r="O110" s="112"/>
      <c r="P110" s="112"/>
      <c r="Q110" s="112"/>
      <c r="R110" s="112"/>
      <c r="S110" s="112"/>
      <c r="T110" s="112"/>
      <c r="U110" s="112"/>
    </row>
    <row r="111" spans="1:21">
      <c r="A111" s="107" t="s">
        <v>1276</v>
      </c>
      <c r="B111" s="108" t="s">
        <v>1744</v>
      </c>
      <c r="C111" s="112"/>
      <c r="D111" s="112"/>
      <c r="E111" s="112"/>
      <c r="F111" s="112"/>
      <c r="G111" s="112"/>
      <c r="H111" s="112"/>
      <c r="I111" s="112"/>
      <c r="J111" s="112"/>
      <c r="K111" s="112"/>
      <c r="L111" s="112"/>
      <c r="M111" s="112"/>
      <c r="N111" s="112"/>
      <c r="O111" s="112"/>
      <c r="P111" s="112"/>
      <c r="Q111" s="112"/>
      <c r="R111" s="112"/>
      <c r="S111" s="112"/>
      <c r="T111" s="112"/>
      <c r="U111" s="112"/>
    </row>
    <row r="112" spans="1:21">
      <c r="A112" s="107" t="s">
        <v>1277</v>
      </c>
      <c r="B112" s="108" t="s">
        <v>1745</v>
      </c>
      <c r="C112" s="112"/>
      <c r="D112" s="112"/>
      <c r="E112" s="112"/>
      <c r="F112" s="112"/>
      <c r="G112" s="112"/>
      <c r="H112" s="112"/>
      <c r="I112" s="112"/>
      <c r="J112" s="112"/>
      <c r="K112" s="112"/>
      <c r="L112" s="112"/>
      <c r="M112" s="112"/>
      <c r="N112" s="112"/>
      <c r="O112" s="112"/>
      <c r="P112" s="112"/>
      <c r="Q112" s="112"/>
      <c r="R112" s="112"/>
      <c r="S112" s="112"/>
      <c r="T112" s="112"/>
      <c r="U112" s="112"/>
    </row>
    <row r="113" spans="1:21">
      <c r="A113" s="107" t="s">
        <v>1278</v>
      </c>
      <c r="B113" s="108" t="s">
        <v>1746</v>
      </c>
      <c r="C113" s="112"/>
      <c r="D113" s="112"/>
      <c r="E113" s="112"/>
      <c r="F113" s="112"/>
      <c r="G113" s="112"/>
      <c r="H113" s="112"/>
      <c r="I113" s="112"/>
      <c r="J113" s="112"/>
      <c r="K113" s="112"/>
      <c r="L113" s="112"/>
      <c r="M113" s="112"/>
      <c r="N113" s="112"/>
      <c r="O113" s="112"/>
      <c r="P113" s="112"/>
      <c r="Q113" s="112"/>
      <c r="R113" s="112"/>
      <c r="S113" s="112"/>
      <c r="T113" s="112"/>
      <c r="U113" s="112"/>
    </row>
    <row r="114" spans="1:21">
      <c r="A114" s="107" t="s">
        <v>1279</v>
      </c>
      <c r="B114" s="108" t="s">
        <v>1747</v>
      </c>
      <c r="C114" s="112"/>
      <c r="D114" s="112"/>
      <c r="E114" s="112"/>
      <c r="F114" s="112"/>
      <c r="G114" s="112"/>
      <c r="H114" s="112"/>
      <c r="I114" s="112"/>
      <c r="J114" s="112"/>
      <c r="K114" s="112"/>
      <c r="L114" s="112"/>
      <c r="M114" s="112"/>
      <c r="N114" s="112"/>
      <c r="O114" s="112"/>
      <c r="P114" s="112"/>
      <c r="Q114" s="112"/>
      <c r="R114" s="112"/>
      <c r="S114" s="112"/>
      <c r="T114" s="112"/>
      <c r="U114" s="112"/>
    </row>
    <row r="115" spans="1:21" ht="24.95">
      <c r="A115" s="107" t="s">
        <v>1280</v>
      </c>
      <c r="B115" s="108" t="s">
        <v>1748</v>
      </c>
      <c r="C115" s="112"/>
      <c r="D115" s="112"/>
      <c r="E115" s="112"/>
      <c r="F115" s="112"/>
      <c r="G115" s="112"/>
      <c r="H115" s="112"/>
      <c r="I115" s="112"/>
      <c r="J115" s="112"/>
      <c r="K115" s="112"/>
      <c r="L115" s="112"/>
      <c r="M115" s="112"/>
      <c r="N115" s="112"/>
      <c r="O115" s="112"/>
      <c r="P115" s="112"/>
      <c r="Q115" s="112"/>
      <c r="R115" s="112"/>
      <c r="S115" s="112"/>
      <c r="T115" s="112"/>
      <c r="U115" s="112"/>
    </row>
    <row r="116" spans="1:21">
      <c r="A116" s="107" t="s">
        <v>1281</v>
      </c>
      <c r="B116" s="108" t="s">
        <v>1749</v>
      </c>
      <c r="C116" s="112"/>
      <c r="D116" s="112"/>
      <c r="E116" s="112"/>
      <c r="F116" s="112"/>
      <c r="G116" s="112"/>
      <c r="H116" s="112"/>
      <c r="I116" s="112"/>
      <c r="J116" s="112"/>
      <c r="K116" s="112"/>
      <c r="L116" s="112"/>
      <c r="M116" s="112"/>
      <c r="N116" s="112"/>
      <c r="O116" s="112"/>
      <c r="P116" s="112"/>
      <c r="Q116" s="112"/>
      <c r="R116" s="112"/>
      <c r="S116" s="112"/>
      <c r="T116" s="112"/>
      <c r="U116" s="112"/>
    </row>
    <row r="117" spans="1:21" ht="24.95">
      <c r="A117" s="107" t="s">
        <v>1750</v>
      </c>
      <c r="B117" s="115" t="s">
        <v>1751</v>
      </c>
      <c r="C117" s="112"/>
      <c r="D117" s="112"/>
      <c r="E117" s="112"/>
      <c r="F117" s="112"/>
      <c r="G117" s="112"/>
      <c r="H117" s="112"/>
      <c r="I117" s="112"/>
      <c r="J117" s="112"/>
      <c r="K117" s="112"/>
      <c r="L117" s="112"/>
      <c r="M117" s="112"/>
      <c r="N117" s="112"/>
      <c r="O117" s="112"/>
      <c r="P117" s="112"/>
      <c r="Q117" s="112"/>
      <c r="R117" s="112"/>
      <c r="S117" s="112"/>
      <c r="T117" s="112"/>
      <c r="U117" s="112"/>
    </row>
    <row r="118" spans="1:21">
      <c r="A118" s="107" t="s">
        <v>1283</v>
      </c>
      <c r="B118" s="108" t="s">
        <v>1752</v>
      </c>
      <c r="C118" s="112"/>
      <c r="D118" s="112"/>
      <c r="E118" s="112"/>
      <c r="F118" s="112"/>
      <c r="G118" s="112"/>
      <c r="H118" s="112"/>
      <c r="I118" s="112"/>
      <c r="J118" s="112"/>
      <c r="K118" s="112"/>
      <c r="L118" s="112"/>
      <c r="M118" s="112"/>
      <c r="N118" s="112"/>
      <c r="O118" s="112"/>
      <c r="P118" s="112"/>
      <c r="Q118" s="112"/>
      <c r="R118" s="112"/>
      <c r="S118" s="112"/>
      <c r="T118" s="112"/>
      <c r="U118" s="112"/>
    </row>
    <row r="119" spans="1:21" ht="24.95">
      <c r="A119" s="107" t="s">
        <v>1284</v>
      </c>
      <c r="B119" s="108" t="s">
        <v>1753</v>
      </c>
      <c r="C119" s="112"/>
      <c r="D119" s="112"/>
      <c r="E119" s="112"/>
      <c r="F119" s="112"/>
      <c r="G119" s="112"/>
      <c r="H119" s="112"/>
      <c r="I119" s="112"/>
      <c r="J119" s="112"/>
      <c r="K119" s="112"/>
      <c r="L119" s="112"/>
      <c r="M119" s="112"/>
      <c r="N119" s="112"/>
      <c r="O119" s="112"/>
      <c r="P119" s="112"/>
      <c r="Q119" s="112"/>
      <c r="R119" s="112"/>
      <c r="S119" s="112"/>
      <c r="T119" s="112"/>
      <c r="U119" s="112"/>
    </row>
    <row r="120" spans="1:21">
      <c r="A120" s="107" t="s">
        <v>1285</v>
      </c>
      <c r="B120" s="108" t="s">
        <v>1754</v>
      </c>
      <c r="C120" s="112"/>
      <c r="D120" s="112"/>
      <c r="E120" s="112"/>
      <c r="F120" s="112"/>
      <c r="G120" s="112"/>
      <c r="H120" s="112"/>
      <c r="I120" s="112"/>
      <c r="J120" s="112"/>
      <c r="K120" s="112"/>
      <c r="L120" s="112"/>
      <c r="M120" s="112"/>
      <c r="N120" s="112"/>
      <c r="O120" s="112"/>
      <c r="P120" s="112"/>
      <c r="Q120" s="112"/>
      <c r="R120" s="112"/>
      <c r="S120" s="112"/>
      <c r="T120" s="112"/>
      <c r="U120" s="112"/>
    </row>
    <row r="121" spans="1:21">
      <c r="A121" s="107" t="s">
        <v>1286</v>
      </c>
      <c r="B121" s="108" t="s">
        <v>1755</v>
      </c>
      <c r="C121" s="112"/>
      <c r="D121" s="112"/>
      <c r="E121" s="112"/>
      <c r="F121" s="112"/>
      <c r="G121" s="112"/>
      <c r="H121" s="112"/>
      <c r="I121" s="112"/>
      <c r="J121" s="112"/>
      <c r="K121" s="112"/>
      <c r="L121" s="112"/>
      <c r="M121" s="112"/>
      <c r="N121" s="112"/>
      <c r="O121" s="112"/>
      <c r="P121" s="112"/>
      <c r="Q121" s="112"/>
      <c r="R121" s="112"/>
      <c r="S121" s="112"/>
      <c r="T121" s="112"/>
      <c r="U121" s="112"/>
    </row>
    <row r="122" spans="1:21" ht="50.1">
      <c r="A122" s="107" t="s">
        <v>1287</v>
      </c>
      <c r="B122" s="108" t="s">
        <v>1756</v>
      </c>
      <c r="C122" s="112"/>
      <c r="D122" s="112"/>
      <c r="E122" s="112"/>
      <c r="F122" s="112"/>
      <c r="G122" s="112"/>
      <c r="H122" s="112"/>
      <c r="I122" s="112"/>
      <c r="J122" s="112"/>
      <c r="K122" s="112"/>
      <c r="L122" s="112"/>
      <c r="M122" s="112"/>
      <c r="N122" s="112"/>
      <c r="O122" s="112"/>
      <c r="P122" s="112"/>
      <c r="Q122" s="112"/>
      <c r="R122" s="112"/>
      <c r="S122" s="112"/>
      <c r="T122" s="112"/>
      <c r="U122" s="112"/>
    </row>
    <row r="123" spans="1:21">
      <c r="A123" s="107" t="s">
        <v>1288</v>
      </c>
      <c r="B123" s="108" t="s">
        <v>1757</v>
      </c>
      <c r="C123" s="112"/>
      <c r="D123" s="112"/>
      <c r="E123" s="112"/>
      <c r="F123" s="112"/>
      <c r="G123" s="112"/>
      <c r="H123" s="112"/>
      <c r="I123" s="112"/>
      <c r="J123" s="112"/>
      <c r="K123" s="112"/>
      <c r="L123" s="112"/>
      <c r="M123" s="112"/>
      <c r="N123" s="112"/>
      <c r="O123" s="112"/>
      <c r="P123" s="112"/>
      <c r="Q123" s="112"/>
      <c r="R123" s="112"/>
      <c r="S123" s="112"/>
      <c r="T123" s="112"/>
      <c r="U123" s="112"/>
    </row>
    <row r="124" spans="1:21">
      <c r="A124" s="107" t="s">
        <v>1289</v>
      </c>
      <c r="B124" s="108" t="s">
        <v>1758</v>
      </c>
      <c r="C124" s="112"/>
      <c r="D124" s="112"/>
      <c r="E124" s="112"/>
      <c r="F124" s="112"/>
      <c r="G124" s="112"/>
      <c r="H124" s="112"/>
      <c r="I124" s="112"/>
      <c r="J124" s="112"/>
      <c r="K124" s="112"/>
      <c r="L124" s="112"/>
      <c r="M124" s="112"/>
      <c r="N124" s="112"/>
      <c r="O124" s="112"/>
      <c r="P124" s="112"/>
      <c r="Q124" s="112"/>
      <c r="R124" s="112"/>
      <c r="S124" s="112"/>
      <c r="T124" s="112"/>
      <c r="U124" s="112"/>
    </row>
    <row r="125" spans="1:21">
      <c r="A125" s="107" t="s">
        <v>1290</v>
      </c>
      <c r="B125" s="108" t="s">
        <v>1759</v>
      </c>
      <c r="C125" s="112"/>
      <c r="D125" s="112"/>
      <c r="E125" s="112"/>
      <c r="F125" s="112"/>
      <c r="G125" s="112"/>
      <c r="H125" s="112"/>
      <c r="I125" s="112"/>
      <c r="J125" s="112"/>
      <c r="K125" s="112"/>
      <c r="L125" s="112"/>
      <c r="M125" s="112"/>
      <c r="N125" s="112"/>
      <c r="O125" s="112"/>
      <c r="P125" s="112"/>
      <c r="Q125" s="112"/>
      <c r="R125" s="112"/>
      <c r="S125" s="112"/>
      <c r="T125" s="112"/>
      <c r="U125" s="112"/>
    </row>
    <row r="126" spans="1:21">
      <c r="A126" s="107" t="s">
        <v>1291</v>
      </c>
      <c r="B126" s="108" t="s">
        <v>1760</v>
      </c>
      <c r="C126" s="112"/>
      <c r="D126" s="112"/>
      <c r="E126" s="112"/>
      <c r="F126" s="112"/>
      <c r="G126" s="112"/>
      <c r="H126" s="112"/>
      <c r="I126" s="112"/>
      <c r="J126" s="112"/>
      <c r="K126" s="112"/>
      <c r="L126" s="112"/>
      <c r="M126" s="112"/>
      <c r="N126" s="112"/>
      <c r="O126" s="112"/>
      <c r="P126" s="112"/>
      <c r="Q126" s="112"/>
      <c r="R126" s="112"/>
      <c r="S126" s="112"/>
      <c r="T126" s="112"/>
      <c r="U126" s="112"/>
    </row>
    <row r="127" spans="1:21">
      <c r="A127" s="107" t="s">
        <v>1292</v>
      </c>
      <c r="B127" s="108" t="s">
        <v>1761</v>
      </c>
      <c r="C127" s="112"/>
      <c r="D127" s="112"/>
      <c r="E127" s="112"/>
      <c r="F127" s="112"/>
      <c r="G127" s="112"/>
      <c r="H127" s="112"/>
      <c r="I127" s="112"/>
      <c r="J127" s="112"/>
      <c r="K127" s="112"/>
      <c r="L127" s="112"/>
      <c r="M127" s="112"/>
      <c r="N127" s="112"/>
      <c r="O127" s="112"/>
      <c r="P127" s="112"/>
      <c r="Q127" s="112"/>
      <c r="R127" s="112"/>
      <c r="S127" s="112"/>
      <c r="T127" s="112"/>
      <c r="U127" s="112"/>
    </row>
    <row r="128" spans="1:21" ht="24.95">
      <c r="A128" s="107" t="s">
        <v>1293</v>
      </c>
      <c r="B128" s="108" t="s">
        <v>1762</v>
      </c>
      <c r="C128" s="112"/>
      <c r="D128" s="112"/>
      <c r="E128" s="112"/>
      <c r="F128" s="112"/>
      <c r="G128" s="112"/>
      <c r="H128" s="112"/>
      <c r="I128" s="112"/>
      <c r="J128" s="112"/>
      <c r="K128" s="112"/>
      <c r="L128" s="112"/>
      <c r="M128" s="112"/>
      <c r="N128" s="112"/>
      <c r="O128" s="112"/>
      <c r="P128" s="112"/>
      <c r="Q128" s="112"/>
      <c r="R128" s="112"/>
      <c r="S128" s="112"/>
      <c r="T128" s="112"/>
      <c r="U128" s="112"/>
    </row>
    <row r="129" spans="1:21">
      <c r="A129" s="107" t="s">
        <v>1294</v>
      </c>
      <c r="B129" s="108" t="s">
        <v>1763</v>
      </c>
      <c r="C129" s="112"/>
      <c r="D129" s="112"/>
      <c r="E129" s="112"/>
      <c r="F129" s="112"/>
      <c r="G129" s="112"/>
      <c r="H129" s="112"/>
      <c r="I129" s="112"/>
      <c r="J129" s="112"/>
      <c r="K129" s="112"/>
      <c r="L129" s="112"/>
      <c r="M129" s="112"/>
      <c r="N129" s="112"/>
      <c r="O129" s="112"/>
      <c r="P129" s="112"/>
      <c r="Q129" s="112"/>
      <c r="R129" s="112"/>
      <c r="S129" s="112"/>
      <c r="T129" s="112"/>
      <c r="U129" s="112"/>
    </row>
    <row r="130" spans="1:21" ht="24.95">
      <c r="A130" s="107" t="s">
        <v>1295</v>
      </c>
      <c r="B130" s="108" t="s">
        <v>1764</v>
      </c>
      <c r="C130" s="112"/>
      <c r="D130" s="112"/>
      <c r="E130" s="112"/>
      <c r="F130" s="112"/>
      <c r="G130" s="112"/>
      <c r="H130" s="112"/>
      <c r="I130" s="112"/>
      <c r="J130" s="112"/>
      <c r="K130" s="112"/>
      <c r="L130" s="112"/>
      <c r="M130" s="112"/>
      <c r="N130" s="112"/>
      <c r="O130" s="112"/>
      <c r="P130" s="112"/>
      <c r="Q130" s="112"/>
      <c r="R130" s="112"/>
      <c r="S130" s="112"/>
      <c r="T130" s="112"/>
      <c r="U130" s="112"/>
    </row>
    <row r="131" spans="1:21">
      <c r="A131" s="114" t="s">
        <v>1765</v>
      </c>
      <c r="B131" s="115" t="s">
        <v>1766</v>
      </c>
      <c r="C131" s="112"/>
      <c r="D131" s="112"/>
      <c r="E131" s="112"/>
      <c r="F131" s="112"/>
      <c r="G131" s="112"/>
      <c r="H131" s="112"/>
      <c r="I131" s="112"/>
      <c r="J131" s="112"/>
      <c r="K131" s="112"/>
      <c r="L131" s="112"/>
      <c r="M131" s="112"/>
      <c r="N131" s="112"/>
      <c r="O131" s="112"/>
      <c r="P131" s="112"/>
      <c r="Q131" s="112"/>
      <c r="R131" s="112"/>
      <c r="S131" s="112"/>
      <c r="T131" s="112"/>
      <c r="U131" s="112"/>
    </row>
    <row r="132" spans="1:21" ht="37.5">
      <c r="A132" s="107" t="s">
        <v>1767</v>
      </c>
      <c r="B132" s="108" t="s">
        <v>1768</v>
      </c>
      <c r="C132" s="112"/>
      <c r="D132" s="112"/>
      <c r="E132" s="112"/>
      <c r="F132" s="112"/>
      <c r="G132" s="112"/>
      <c r="H132" s="112"/>
      <c r="I132" s="112"/>
      <c r="J132" s="112"/>
      <c r="K132" s="112"/>
      <c r="L132" s="112"/>
      <c r="M132" s="112"/>
      <c r="N132" s="112"/>
      <c r="O132" s="112"/>
      <c r="P132" s="112"/>
      <c r="Q132" s="112"/>
      <c r="R132" s="112"/>
      <c r="S132" s="112"/>
      <c r="T132" s="112"/>
      <c r="U132" s="112"/>
    </row>
    <row r="133" spans="1:21" ht="24.95">
      <c r="A133" s="107" t="s">
        <v>1298</v>
      </c>
      <c r="B133" s="108" t="s">
        <v>1769</v>
      </c>
      <c r="C133" s="112"/>
      <c r="D133" s="112"/>
      <c r="E133" s="112"/>
      <c r="F133" s="112"/>
      <c r="G133" s="112"/>
      <c r="H133" s="112"/>
      <c r="I133" s="112"/>
      <c r="J133" s="112"/>
      <c r="K133" s="112"/>
      <c r="L133" s="112"/>
      <c r="M133" s="112"/>
      <c r="N133" s="112"/>
      <c r="O133" s="112"/>
      <c r="P133" s="112"/>
      <c r="Q133" s="112"/>
      <c r="R133" s="112"/>
      <c r="S133" s="112"/>
      <c r="T133" s="112"/>
      <c r="U133" s="112"/>
    </row>
    <row r="134" spans="1:21">
      <c r="A134" s="107" t="s">
        <v>1299</v>
      </c>
      <c r="B134" s="108" t="s">
        <v>1770</v>
      </c>
      <c r="C134" s="112"/>
      <c r="D134" s="112"/>
      <c r="E134" s="112"/>
      <c r="F134" s="112"/>
      <c r="G134" s="112"/>
      <c r="H134" s="112"/>
      <c r="I134" s="112"/>
      <c r="J134" s="112"/>
      <c r="K134" s="112"/>
      <c r="L134" s="112"/>
      <c r="M134" s="112"/>
      <c r="N134" s="112"/>
      <c r="O134" s="112"/>
      <c r="P134" s="112"/>
      <c r="Q134" s="112"/>
      <c r="R134" s="112"/>
      <c r="S134" s="112"/>
      <c r="T134" s="112"/>
      <c r="U134" s="112"/>
    </row>
    <row r="135" spans="1:21">
      <c r="A135" s="107" t="s">
        <v>1300</v>
      </c>
      <c r="B135" s="108" t="s">
        <v>1771</v>
      </c>
      <c r="C135" s="112"/>
      <c r="D135" s="112"/>
      <c r="E135" s="112"/>
      <c r="F135" s="112"/>
      <c r="G135" s="112"/>
      <c r="H135" s="112"/>
      <c r="I135" s="112"/>
      <c r="J135" s="112"/>
      <c r="K135" s="112"/>
      <c r="L135" s="112"/>
      <c r="M135" s="112"/>
      <c r="N135" s="112"/>
      <c r="O135" s="112"/>
      <c r="P135" s="112"/>
      <c r="Q135" s="112"/>
      <c r="R135" s="112"/>
      <c r="S135" s="112"/>
      <c r="T135" s="112"/>
      <c r="U135" s="112"/>
    </row>
    <row r="136" spans="1:21">
      <c r="A136" s="107" t="s">
        <v>1301</v>
      </c>
      <c r="B136" s="108" t="s">
        <v>1772</v>
      </c>
      <c r="C136" s="112"/>
      <c r="D136" s="112"/>
      <c r="E136" s="112"/>
      <c r="F136" s="112"/>
      <c r="G136" s="112"/>
      <c r="H136" s="112"/>
      <c r="I136" s="112"/>
      <c r="J136" s="112"/>
      <c r="K136" s="112"/>
      <c r="L136" s="112"/>
      <c r="M136" s="112"/>
      <c r="N136" s="112"/>
      <c r="O136" s="112"/>
      <c r="P136" s="112"/>
      <c r="Q136" s="112"/>
      <c r="R136" s="112"/>
      <c r="S136" s="112"/>
      <c r="T136" s="112"/>
      <c r="U136" s="112"/>
    </row>
    <row r="137" spans="1:21">
      <c r="A137" s="107" t="s">
        <v>1302</v>
      </c>
      <c r="B137" s="108" t="s">
        <v>1773</v>
      </c>
      <c r="C137" s="112"/>
      <c r="D137" s="112"/>
      <c r="E137" s="112"/>
      <c r="F137" s="112"/>
      <c r="G137" s="112"/>
      <c r="H137" s="112"/>
      <c r="I137" s="112"/>
      <c r="J137" s="112"/>
      <c r="K137" s="112"/>
      <c r="L137" s="112"/>
      <c r="M137" s="112"/>
      <c r="N137" s="112"/>
      <c r="O137" s="112"/>
      <c r="P137" s="112"/>
      <c r="Q137" s="112"/>
      <c r="R137" s="112"/>
      <c r="S137" s="112"/>
      <c r="T137" s="112"/>
      <c r="U137" s="112"/>
    </row>
    <row r="138" spans="1:21">
      <c r="A138" s="107" t="s">
        <v>1303</v>
      </c>
      <c r="B138" s="108" t="s">
        <v>1774</v>
      </c>
      <c r="C138" s="112"/>
      <c r="D138" s="112"/>
      <c r="E138" s="112"/>
      <c r="F138" s="112"/>
      <c r="G138" s="112"/>
      <c r="H138" s="112"/>
      <c r="I138" s="112"/>
      <c r="J138" s="112"/>
      <c r="K138" s="112"/>
      <c r="L138" s="112"/>
      <c r="M138" s="112"/>
      <c r="N138" s="112"/>
      <c r="O138" s="112"/>
      <c r="P138" s="112"/>
      <c r="Q138" s="112"/>
      <c r="R138" s="112"/>
      <c r="S138" s="112"/>
      <c r="T138" s="112"/>
      <c r="U138" s="112"/>
    </row>
    <row r="139" spans="1:21" ht="24.95">
      <c r="A139" s="107" t="s">
        <v>1304</v>
      </c>
      <c r="B139" s="108" t="s">
        <v>1775</v>
      </c>
      <c r="C139" s="112"/>
      <c r="D139" s="112"/>
      <c r="E139" s="112"/>
      <c r="F139" s="112"/>
      <c r="G139" s="112"/>
      <c r="H139" s="112"/>
      <c r="I139" s="112"/>
      <c r="J139" s="112"/>
      <c r="K139" s="112"/>
      <c r="L139" s="112"/>
      <c r="M139" s="112"/>
      <c r="N139" s="112"/>
      <c r="O139" s="112"/>
      <c r="P139" s="112"/>
      <c r="Q139" s="112"/>
      <c r="R139" s="112"/>
      <c r="S139" s="112"/>
      <c r="T139" s="112"/>
      <c r="U139" s="112"/>
    </row>
    <row r="140" spans="1:21">
      <c r="A140" s="107" t="s">
        <v>1305</v>
      </c>
      <c r="B140" s="108" t="s">
        <v>1776</v>
      </c>
      <c r="C140" s="112"/>
      <c r="D140" s="112"/>
      <c r="E140" s="112"/>
      <c r="F140" s="112"/>
      <c r="G140" s="112"/>
      <c r="H140" s="112"/>
      <c r="I140" s="112"/>
      <c r="J140" s="112"/>
      <c r="K140" s="112"/>
      <c r="L140" s="112"/>
      <c r="M140" s="112"/>
      <c r="N140" s="112"/>
      <c r="O140" s="112"/>
      <c r="P140" s="112"/>
      <c r="Q140" s="112"/>
      <c r="R140" s="112"/>
      <c r="S140" s="112"/>
      <c r="T140" s="112"/>
      <c r="U140" s="112"/>
    </row>
    <row r="141" spans="1:21">
      <c r="A141" s="114" t="s">
        <v>1306</v>
      </c>
      <c r="B141" s="115" t="s">
        <v>1777</v>
      </c>
      <c r="C141" s="112"/>
      <c r="D141" s="112"/>
      <c r="E141" s="112"/>
      <c r="F141" s="112"/>
      <c r="G141" s="112"/>
      <c r="H141" s="112"/>
      <c r="I141" s="112"/>
      <c r="J141" s="112"/>
      <c r="K141" s="112"/>
      <c r="L141" s="112"/>
      <c r="M141" s="112"/>
      <c r="N141" s="112"/>
      <c r="O141" s="112"/>
      <c r="P141" s="112"/>
      <c r="Q141" s="112"/>
      <c r="R141" s="112"/>
      <c r="S141" s="112"/>
      <c r="T141" s="112"/>
      <c r="U141" s="112"/>
    </row>
    <row r="142" spans="1:21">
      <c r="A142" s="107" t="s">
        <v>1307</v>
      </c>
      <c r="B142" s="108" t="s">
        <v>1778</v>
      </c>
      <c r="C142" s="112"/>
      <c r="D142" s="112"/>
      <c r="E142" s="112"/>
      <c r="F142" s="112"/>
      <c r="G142" s="112"/>
      <c r="H142" s="112"/>
      <c r="I142" s="112"/>
      <c r="J142" s="112"/>
      <c r="K142" s="112"/>
      <c r="L142" s="112"/>
      <c r="M142" s="112"/>
      <c r="N142" s="112"/>
      <c r="O142" s="112"/>
      <c r="P142" s="112"/>
      <c r="Q142" s="112"/>
      <c r="R142" s="112"/>
      <c r="S142" s="112"/>
      <c r="T142" s="112"/>
      <c r="U142" s="112"/>
    </row>
    <row r="143" spans="1:21">
      <c r="A143" s="107" t="s">
        <v>1308</v>
      </c>
      <c r="B143" s="108" t="s">
        <v>1779</v>
      </c>
      <c r="C143" s="112"/>
      <c r="D143" s="112"/>
      <c r="E143" s="112"/>
      <c r="F143" s="112"/>
      <c r="G143" s="112"/>
      <c r="H143" s="112"/>
      <c r="I143" s="112"/>
      <c r="J143" s="112"/>
      <c r="K143" s="112"/>
      <c r="L143" s="112"/>
      <c r="M143" s="112"/>
      <c r="N143" s="112"/>
      <c r="O143" s="112"/>
      <c r="P143" s="112"/>
      <c r="Q143" s="112"/>
      <c r="R143" s="112"/>
      <c r="S143" s="112"/>
      <c r="T143" s="112"/>
      <c r="U143" s="112"/>
    </row>
    <row r="144" spans="1:21">
      <c r="A144" s="107" t="s">
        <v>1309</v>
      </c>
      <c r="B144" s="108" t="s">
        <v>1780</v>
      </c>
      <c r="C144" s="112"/>
      <c r="D144" s="112"/>
      <c r="E144" s="112"/>
      <c r="F144" s="112"/>
      <c r="G144" s="112"/>
      <c r="H144" s="112"/>
      <c r="I144" s="112"/>
      <c r="J144" s="112"/>
      <c r="K144" s="112"/>
      <c r="L144" s="112"/>
      <c r="M144" s="112"/>
      <c r="N144" s="112"/>
      <c r="O144" s="112"/>
      <c r="P144" s="112"/>
      <c r="Q144" s="112"/>
      <c r="R144" s="112"/>
      <c r="S144" s="112"/>
      <c r="T144" s="112"/>
      <c r="U144" s="112"/>
    </row>
    <row r="145" spans="1:21" ht="50.1">
      <c r="A145" s="107" t="s">
        <v>1310</v>
      </c>
      <c r="B145" s="108" t="s">
        <v>1781</v>
      </c>
      <c r="C145" s="112"/>
      <c r="D145" s="112"/>
      <c r="E145" s="112"/>
      <c r="F145" s="112"/>
      <c r="G145" s="112"/>
      <c r="H145" s="112"/>
      <c r="I145" s="112"/>
      <c r="J145" s="112"/>
      <c r="K145" s="112"/>
      <c r="L145" s="112"/>
      <c r="M145" s="112"/>
      <c r="N145" s="112"/>
      <c r="O145" s="112"/>
      <c r="P145" s="112"/>
      <c r="Q145" s="112"/>
      <c r="R145" s="112"/>
      <c r="S145" s="112"/>
      <c r="T145" s="112"/>
      <c r="U145" s="112"/>
    </row>
    <row r="146" spans="1:21" ht="24.95">
      <c r="A146" s="107" t="s">
        <v>1311</v>
      </c>
      <c r="B146" s="108" t="s">
        <v>1782</v>
      </c>
      <c r="C146" s="112"/>
      <c r="D146" s="112"/>
      <c r="E146" s="112"/>
      <c r="F146" s="112"/>
      <c r="G146" s="112"/>
      <c r="H146" s="112"/>
      <c r="I146" s="112"/>
      <c r="J146" s="112"/>
      <c r="K146" s="112"/>
      <c r="L146" s="112"/>
      <c r="M146" s="112"/>
      <c r="N146" s="112"/>
      <c r="O146" s="112"/>
      <c r="P146" s="112"/>
      <c r="Q146" s="112"/>
      <c r="R146" s="112"/>
      <c r="S146" s="112"/>
      <c r="T146" s="112"/>
      <c r="U146" s="112"/>
    </row>
    <row r="147" spans="1:21">
      <c r="A147" s="107" t="s">
        <v>1312</v>
      </c>
      <c r="B147" s="108" t="s">
        <v>1783</v>
      </c>
      <c r="C147" s="112"/>
      <c r="D147" s="112"/>
      <c r="E147" s="112"/>
      <c r="F147" s="112"/>
      <c r="G147" s="112"/>
      <c r="H147" s="112"/>
      <c r="I147" s="112"/>
      <c r="J147" s="112"/>
      <c r="K147" s="112"/>
      <c r="L147" s="112"/>
      <c r="M147" s="112"/>
      <c r="N147" s="112"/>
      <c r="O147" s="112"/>
      <c r="P147" s="112"/>
      <c r="Q147" s="112"/>
      <c r="R147" s="112"/>
      <c r="S147" s="112"/>
      <c r="T147" s="112"/>
      <c r="U147" s="112"/>
    </row>
    <row r="148" spans="1:21">
      <c r="A148" s="107" t="s">
        <v>1313</v>
      </c>
      <c r="B148" s="108" t="s">
        <v>1784</v>
      </c>
      <c r="C148" s="112"/>
      <c r="D148" s="112"/>
      <c r="E148" s="112"/>
      <c r="F148" s="112"/>
      <c r="G148" s="112"/>
      <c r="H148" s="112"/>
      <c r="I148" s="112"/>
      <c r="J148" s="112"/>
      <c r="K148" s="112"/>
      <c r="L148" s="112"/>
      <c r="M148" s="112"/>
      <c r="N148" s="112"/>
      <c r="O148" s="112"/>
      <c r="P148" s="112"/>
      <c r="Q148" s="112"/>
      <c r="R148" s="112"/>
      <c r="S148" s="112"/>
      <c r="T148" s="112"/>
      <c r="U148" s="112"/>
    </row>
    <row r="149" spans="1:21" ht="24.95">
      <c r="A149" s="107" t="s">
        <v>1314</v>
      </c>
      <c r="B149" s="108" t="s">
        <v>1785</v>
      </c>
      <c r="C149" s="112"/>
      <c r="D149" s="112"/>
      <c r="E149" s="112"/>
      <c r="F149" s="112"/>
      <c r="G149" s="112"/>
      <c r="H149" s="112"/>
      <c r="I149" s="112"/>
      <c r="J149" s="112"/>
      <c r="K149" s="112"/>
      <c r="L149" s="112"/>
      <c r="M149" s="112"/>
      <c r="N149" s="112"/>
      <c r="O149" s="112"/>
      <c r="P149" s="112"/>
      <c r="Q149" s="112"/>
      <c r="R149" s="112"/>
      <c r="S149" s="112"/>
      <c r="T149" s="112"/>
      <c r="U149" s="112"/>
    </row>
    <row r="150" spans="1:21">
      <c r="A150" s="107" t="s">
        <v>1315</v>
      </c>
      <c r="B150" s="108" t="s">
        <v>1786</v>
      </c>
      <c r="C150" s="112"/>
      <c r="D150" s="112"/>
      <c r="E150" s="112"/>
      <c r="F150" s="112"/>
      <c r="G150" s="112"/>
      <c r="H150" s="112"/>
      <c r="I150" s="112"/>
      <c r="J150" s="112"/>
      <c r="K150" s="112"/>
      <c r="L150" s="112"/>
      <c r="M150" s="112"/>
      <c r="N150" s="112"/>
      <c r="O150" s="112"/>
      <c r="P150" s="112"/>
      <c r="Q150" s="112"/>
      <c r="R150" s="112"/>
      <c r="S150" s="112"/>
      <c r="T150" s="112"/>
      <c r="U150" s="112"/>
    </row>
    <row r="151" spans="1:21">
      <c r="A151" s="114" t="s">
        <v>1316</v>
      </c>
      <c r="B151" s="115" t="s">
        <v>1787</v>
      </c>
      <c r="C151" s="112"/>
      <c r="D151" s="112"/>
      <c r="E151" s="112"/>
      <c r="F151" s="112"/>
      <c r="G151" s="112"/>
      <c r="H151" s="112"/>
      <c r="I151" s="112"/>
      <c r="J151" s="112"/>
      <c r="K151" s="112"/>
      <c r="L151" s="112"/>
      <c r="M151" s="112"/>
      <c r="N151" s="112"/>
      <c r="O151" s="112"/>
      <c r="P151" s="112"/>
      <c r="Q151" s="112"/>
      <c r="R151" s="112"/>
      <c r="S151" s="112"/>
      <c r="T151" s="112"/>
      <c r="U151" s="112"/>
    </row>
    <row r="152" spans="1:21" ht="24.95">
      <c r="A152" s="107" t="s">
        <v>1317</v>
      </c>
      <c r="B152" s="108" t="s">
        <v>1788</v>
      </c>
      <c r="C152" s="112"/>
      <c r="D152" s="112"/>
      <c r="E152" s="112"/>
      <c r="F152" s="112"/>
      <c r="G152" s="112"/>
      <c r="H152" s="112"/>
      <c r="I152" s="112"/>
      <c r="J152" s="112"/>
      <c r="K152" s="112"/>
      <c r="L152" s="112"/>
      <c r="M152" s="112"/>
      <c r="N152" s="112"/>
      <c r="O152" s="112"/>
      <c r="P152" s="112"/>
      <c r="Q152" s="112"/>
      <c r="R152" s="112"/>
      <c r="S152" s="112"/>
      <c r="T152" s="112"/>
      <c r="U152" s="112"/>
    </row>
    <row r="153" spans="1:21">
      <c r="A153" s="107" t="s">
        <v>1318</v>
      </c>
      <c r="B153" s="108" t="s">
        <v>1789</v>
      </c>
      <c r="C153" s="112"/>
      <c r="D153" s="112"/>
      <c r="E153" s="112"/>
      <c r="F153" s="112"/>
      <c r="G153" s="112"/>
      <c r="H153" s="112"/>
      <c r="I153" s="112"/>
      <c r="J153" s="112"/>
      <c r="K153" s="112"/>
      <c r="L153" s="112"/>
      <c r="M153" s="112"/>
      <c r="N153" s="112"/>
      <c r="O153" s="112"/>
      <c r="P153" s="112"/>
      <c r="Q153" s="112"/>
      <c r="R153" s="112"/>
      <c r="S153" s="112"/>
      <c r="T153" s="112"/>
      <c r="U153" s="112"/>
    </row>
    <row r="154" spans="1:21">
      <c r="A154" s="107" t="s">
        <v>1319</v>
      </c>
      <c r="B154" s="108" t="s">
        <v>1790</v>
      </c>
      <c r="C154" s="112"/>
      <c r="D154" s="112"/>
      <c r="E154" s="112"/>
      <c r="F154" s="112"/>
      <c r="G154" s="112"/>
      <c r="H154" s="112"/>
      <c r="I154" s="112"/>
      <c r="J154" s="112"/>
      <c r="K154" s="112"/>
      <c r="L154" s="112"/>
      <c r="M154" s="112"/>
      <c r="N154" s="112"/>
      <c r="O154" s="112"/>
      <c r="P154" s="112"/>
      <c r="Q154" s="112"/>
      <c r="R154" s="112"/>
      <c r="S154" s="112"/>
      <c r="T154" s="112"/>
      <c r="U154" s="112"/>
    </row>
    <row r="155" spans="1:21">
      <c r="A155" s="107" t="s">
        <v>1320</v>
      </c>
      <c r="B155" s="108" t="s">
        <v>1791</v>
      </c>
      <c r="C155" s="112"/>
      <c r="D155" s="112"/>
      <c r="E155" s="112"/>
      <c r="F155" s="112"/>
      <c r="G155" s="112"/>
      <c r="H155" s="112"/>
      <c r="I155" s="112"/>
      <c r="J155" s="112"/>
      <c r="K155" s="112"/>
      <c r="L155" s="112"/>
      <c r="M155" s="112"/>
      <c r="N155" s="112"/>
      <c r="O155" s="112"/>
      <c r="P155" s="112"/>
      <c r="Q155" s="112"/>
      <c r="R155" s="112"/>
      <c r="S155" s="112"/>
      <c r="T155" s="112"/>
      <c r="U155" s="112"/>
    </row>
    <row r="156" spans="1:21">
      <c r="A156" s="107" t="s">
        <v>1321</v>
      </c>
      <c r="B156" s="108" t="s">
        <v>1792</v>
      </c>
      <c r="C156" s="112"/>
      <c r="D156" s="112"/>
      <c r="E156" s="112"/>
      <c r="F156" s="112"/>
      <c r="G156" s="112"/>
      <c r="H156" s="112"/>
      <c r="I156" s="112"/>
      <c r="J156" s="112"/>
      <c r="K156" s="112"/>
      <c r="L156" s="112"/>
      <c r="M156" s="112"/>
      <c r="N156" s="112"/>
      <c r="O156" s="112"/>
      <c r="P156" s="112"/>
      <c r="Q156" s="112"/>
      <c r="R156" s="112"/>
      <c r="S156" s="112"/>
      <c r="T156" s="112"/>
      <c r="U156" s="112"/>
    </row>
    <row r="157" spans="1:21" ht="24.95">
      <c r="A157" s="107" t="s">
        <v>1322</v>
      </c>
      <c r="B157" s="108" t="s">
        <v>1793</v>
      </c>
      <c r="C157" s="112"/>
      <c r="D157" s="112"/>
      <c r="E157" s="112"/>
      <c r="F157" s="112"/>
      <c r="G157" s="112"/>
      <c r="H157" s="112"/>
      <c r="I157" s="112"/>
      <c r="J157" s="112"/>
      <c r="K157" s="112"/>
      <c r="L157" s="112"/>
      <c r="M157" s="112"/>
      <c r="N157" s="112"/>
      <c r="O157" s="112"/>
      <c r="P157" s="112"/>
      <c r="Q157" s="112"/>
      <c r="R157" s="112"/>
      <c r="S157" s="112"/>
      <c r="T157" s="112"/>
      <c r="U157" s="112"/>
    </row>
    <row r="158" spans="1:21" ht="24.95">
      <c r="A158" s="107" t="s">
        <v>1323</v>
      </c>
      <c r="B158" s="108" t="s">
        <v>1794</v>
      </c>
      <c r="C158" s="112"/>
      <c r="D158" s="112"/>
      <c r="E158" s="112"/>
      <c r="F158" s="112"/>
      <c r="G158" s="112"/>
      <c r="H158" s="112"/>
      <c r="I158" s="112"/>
      <c r="J158" s="112"/>
      <c r="K158" s="112"/>
      <c r="L158" s="112"/>
      <c r="M158" s="112"/>
      <c r="N158" s="112"/>
      <c r="O158" s="112"/>
      <c r="P158" s="112"/>
      <c r="Q158" s="112"/>
      <c r="R158" s="112"/>
      <c r="S158" s="112"/>
      <c r="T158" s="112"/>
      <c r="U158" s="112"/>
    </row>
    <row r="159" spans="1:21" ht="24.95">
      <c r="A159" s="107" t="s">
        <v>1324</v>
      </c>
      <c r="B159" s="108" t="s">
        <v>1795</v>
      </c>
      <c r="C159" s="112"/>
      <c r="D159" s="112"/>
      <c r="E159" s="112"/>
      <c r="F159" s="112"/>
      <c r="G159" s="112"/>
      <c r="H159" s="112"/>
      <c r="I159" s="112"/>
      <c r="J159" s="112"/>
      <c r="K159" s="112"/>
      <c r="L159" s="112"/>
      <c r="M159" s="112"/>
      <c r="N159" s="112"/>
      <c r="O159" s="112"/>
      <c r="P159" s="112"/>
      <c r="Q159" s="112"/>
      <c r="R159" s="112"/>
      <c r="S159" s="112"/>
      <c r="T159" s="112"/>
      <c r="U159" s="112"/>
    </row>
    <row r="160" spans="1:21">
      <c r="A160" s="107" t="s">
        <v>1325</v>
      </c>
      <c r="B160" s="108" t="s">
        <v>1796</v>
      </c>
      <c r="C160" s="112"/>
      <c r="D160" s="112"/>
      <c r="E160" s="112"/>
      <c r="F160" s="112"/>
      <c r="G160" s="112"/>
      <c r="H160" s="112"/>
      <c r="I160" s="112"/>
      <c r="J160" s="112"/>
      <c r="K160" s="112"/>
      <c r="L160" s="112"/>
      <c r="M160" s="112"/>
      <c r="N160" s="112"/>
      <c r="O160" s="112"/>
      <c r="P160" s="112"/>
      <c r="Q160" s="112"/>
      <c r="R160" s="112"/>
      <c r="S160" s="112"/>
      <c r="T160" s="112"/>
      <c r="U160" s="112"/>
    </row>
    <row r="161" spans="1:21">
      <c r="A161" s="107" t="s">
        <v>1326</v>
      </c>
      <c r="B161" s="108" t="s">
        <v>1797</v>
      </c>
      <c r="C161" s="112"/>
      <c r="D161" s="112"/>
      <c r="E161" s="112"/>
      <c r="F161" s="112"/>
      <c r="G161" s="112"/>
      <c r="H161" s="112"/>
      <c r="I161" s="112"/>
      <c r="J161" s="112"/>
      <c r="K161" s="112"/>
      <c r="L161" s="112"/>
      <c r="M161" s="112"/>
      <c r="N161" s="112"/>
      <c r="O161" s="112"/>
      <c r="P161" s="112"/>
      <c r="Q161" s="112"/>
      <c r="R161" s="112"/>
      <c r="S161" s="112"/>
      <c r="T161" s="112"/>
      <c r="U161" s="112"/>
    </row>
    <row r="162" spans="1:21">
      <c r="A162" s="107" t="s">
        <v>1327</v>
      </c>
      <c r="B162" s="108" t="s">
        <v>1798</v>
      </c>
      <c r="C162" s="112"/>
      <c r="D162" s="112"/>
      <c r="E162" s="112"/>
      <c r="F162" s="112"/>
      <c r="G162" s="112"/>
      <c r="H162" s="112"/>
      <c r="I162" s="112"/>
      <c r="J162" s="112"/>
      <c r="K162" s="112"/>
      <c r="L162" s="112"/>
      <c r="M162" s="112"/>
      <c r="N162" s="112"/>
      <c r="O162" s="112"/>
      <c r="P162" s="112"/>
      <c r="Q162" s="112"/>
      <c r="R162" s="112"/>
      <c r="S162" s="112"/>
      <c r="T162" s="112"/>
      <c r="U162" s="112"/>
    </row>
    <row r="163" spans="1:21">
      <c r="A163" s="107" t="s">
        <v>1328</v>
      </c>
      <c r="B163" s="108" t="s">
        <v>1799</v>
      </c>
      <c r="C163" s="112"/>
      <c r="D163" s="112"/>
      <c r="E163" s="112"/>
      <c r="F163" s="112"/>
      <c r="G163" s="112"/>
      <c r="H163" s="112"/>
      <c r="I163" s="112"/>
      <c r="J163" s="112"/>
      <c r="K163" s="112"/>
      <c r="L163" s="112"/>
      <c r="M163" s="112"/>
      <c r="N163" s="112"/>
      <c r="O163" s="112"/>
      <c r="P163" s="112"/>
      <c r="Q163" s="112"/>
      <c r="R163" s="112"/>
      <c r="S163" s="112"/>
      <c r="T163" s="112"/>
      <c r="U163" s="112"/>
    </row>
    <row r="164" spans="1:21" ht="24.95">
      <c r="A164" s="107" t="s">
        <v>1329</v>
      </c>
      <c r="B164" s="108" t="s">
        <v>1800</v>
      </c>
      <c r="C164" s="112"/>
      <c r="D164" s="112"/>
      <c r="E164" s="112"/>
      <c r="F164" s="112"/>
      <c r="G164" s="112"/>
      <c r="H164" s="112"/>
      <c r="I164" s="112"/>
      <c r="J164" s="112"/>
      <c r="K164" s="112"/>
      <c r="L164" s="112"/>
      <c r="M164" s="112"/>
      <c r="N164" s="112"/>
      <c r="O164" s="112"/>
      <c r="P164" s="112"/>
      <c r="Q164" s="112"/>
      <c r="R164" s="112"/>
      <c r="S164" s="112"/>
      <c r="T164" s="112"/>
      <c r="U164" s="112"/>
    </row>
    <row r="165" spans="1:21" ht="24.95">
      <c r="A165" s="107" t="s">
        <v>1801</v>
      </c>
      <c r="B165" s="108" t="s">
        <v>1802</v>
      </c>
      <c r="C165" s="112"/>
      <c r="D165" s="112"/>
      <c r="E165" s="112"/>
      <c r="F165" s="112"/>
      <c r="G165" s="112"/>
      <c r="H165" s="112"/>
      <c r="I165" s="112"/>
      <c r="J165" s="112"/>
      <c r="K165" s="112"/>
      <c r="L165" s="112"/>
      <c r="M165" s="112"/>
      <c r="N165" s="112"/>
      <c r="O165" s="112"/>
      <c r="P165" s="112"/>
      <c r="Q165" s="112"/>
      <c r="R165" s="112"/>
      <c r="S165" s="112"/>
      <c r="T165" s="112"/>
      <c r="U165" s="112"/>
    </row>
    <row r="166" spans="1:21" ht="37.5">
      <c r="A166" s="107" t="s">
        <v>1331</v>
      </c>
      <c r="B166" s="108" t="s">
        <v>1803</v>
      </c>
      <c r="C166" s="112"/>
      <c r="D166" s="112"/>
      <c r="E166" s="112"/>
      <c r="F166" s="112"/>
      <c r="G166" s="112"/>
      <c r="H166" s="112"/>
      <c r="I166" s="112"/>
      <c r="J166" s="112"/>
      <c r="K166" s="112"/>
      <c r="L166" s="112"/>
      <c r="M166" s="112"/>
      <c r="N166" s="112"/>
      <c r="O166" s="112"/>
      <c r="P166" s="112"/>
      <c r="Q166" s="112"/>
      <c r="R166" s="112"/>
      <c r="S166" s="112"/>
      <c r="T166" s="112"/>
      <c r="U166" s="112"/>
    </row>
    <row r="167" spans="1:21">
      <c r="A167" s="107" t="s">
        <v>1332</v>
      </c>
      <c r="B167" s="108" t="s">
        <v>1804</v>
      </c>
      <c r="C167" s="112"/>
      <c r="D167" s="112"/>
      <c r="E167" s="112"/>
      <c r="F167" s="112"/>
      <c r="G167" s="112"/>
      <c r="H167" s="112"/>
      <c r="I167" s="112"/>
      <c r="J167" s="112"/>
      <c r="K167" s="112"/>
      <c r="L167" s="112"/>
      <c r="M167" s="112"/>
      <c r="N167" s="112"/>
      <c r="O167" s="112"/>
      <c r="P167" s="112"/>
      <c r="Q167" s="112"/>
      <c r="R167" s="112"/>
      <c r="S167" s="112"/>
      <c r="T167" s="112"/>
      <c r="U167" s="112"/>
    </row>
    <row r="168" spans="1:21">
      <c r="A168" s="107" t="s">
        <v>1333</v>
      </c>
      <c r="B168" s="108" t="s">
        <v>1805</v>
      </c>
      <c r="C168" s="112"/>
      <c r="D168" s="112"/>
      <c r="E168" s="112"/>
      <c r="F168" s="112"/>
      <c r="G168" s="112"/>
      <c r="H168" s="112"/>
      <c r="I168" s="112"/>
      <c r="J168" s="112"/>
      <c r="K168" s="112"/>
      <c r="L168" s="112"/>
      <c r="M168" s="112"/>
      <c r="N168" s="112"/>
      <c r="O168" s="112"/>
      <c r="P168" s="112"/>
      <c r="Q168" s="112"/>
      <c r="R168" s="112"/>
      <c r="S168" s="112"/>
      <c r="T168" s="112"/>
      <c r="U168" s="112"/>
    </row>
    <row r="169" spans="1:21">
      <c r="A169" s="107" t="s">
        <v>1334</v>
      </c>
      <c r="B169" s="108" t="s">
        <v>1806</v>
      </c>
      <c r="C169" s="112"/>
      <c r="D169" s="112"/>
      <c r="E169" s="112"/>
      <c r="F169" s="112"/>
      <c r="G169" s="112"/>
      <c r="H169" s="112"/>
      <c r="I169" s="112"/>
      <c r="J169" s="112"/>
      <c r="K169" s="112"/>
      <c r="L169" s="112"/>
      <c r="M169" s="112"/>
      <c r="N169" s="112"/>
      <c r="O169" s="112"/>
      <c r="P169" s="112"/>
      <c r="Q169" s="112"/>
      <c r="R169" s="112"/>
      <c r="S169" s="112"/>
      <c r="T169" s="112"/>
      <c r="U169" s="112"/>
    </row>
    <row r="170" spans="1:21">
      <c r="A170" s="107" t="s">
        <v>1335</v>
      </c>
      <c r="B170" s="108" t="s">
        <v>1807</v>
      </c>
      <c r="C170" s="112"/>
      <c r="D170" s="112"/>
      <c r="E170" s="112"/>
      <c r="F170" s="112"/>
      <c r="G170" s="112"/>
      <c r="H170" s="112"/>
      <c r="I170" s="112"/>
      <c r="J170" s="112"/>
      <c r="K170" s="112"/>
      <c r="L170" s="112"/>
      <c r="M170" s="112"/>
      <c r="N170" s="112"/>
      <c r="O170" s="112"/>
      <c r="P170" s="112"/>
      <c r="Q170" s="112"/>
      <c r="R170" s="112"/>
      <c r="S170" s="112"/>
      <c r="T170" s="112"/>
      <c r="U170" s="112"/>
    </row>
    <row r="171" spans="1:21" ht="37.5">
      <c r="A171" s="107" t="s">
        <v>1336</v>
      </c>
      <c r="B171" s="108" t="s">
        <v>1808</v>
      </c>
      <c r="C171" s="112"/>
      <c r="D171" s="112"/>
      <c r="E171" s="112"/>
      <c r="F171" s="112"/>
      <c r="G171" s="112"/>
      <c r="H171" s="112"/>
      <c r="I171" s="112"/>
      <c r="J171" s="112"/>
      <c r="K171" s="112"/>
      <c r="L171" s="112"/>
      <c r="M171" s="112"/>
      <c r="N171" s="112"/>
      <c r="O171" s="112"/>
      <c r="P171" s="112"/>
      <c r="Q171" s="112"/>
      <c r="R171" s="112"/>
      <c r="S171" s="112"/>
      <c r="T171" s="112"/>
      <c r="U171" s="112"/>
    </row>
    <row r="172" spans="1:21">
      <c r="A172" s="107" t="s">
        <v>1337</v>
      </c>
      <c r="B172" s="108" t="s">
        <v>1809</v>
      </c>
      <c r="C172" s="112"/>
      <c r="D172" s="112"/>
      <c r="E172" s="112"/>
      <c r="F172" s="112"/>
      <c r="G172" s="112"/>
      <c r="H172" s="112"/>
      <c r="I172" s="112"/>
      <c r="J172" s="112"/>
      <c r="K172" s="112"/>
      <c r="L172" s="112"/>
      <c r="M172" s="112"/>
      <c r="N172" s="112"/>
      <c r="O172" s="112"/>
      <c r="P172" s="112"/>
      <c r="Q172" s="112"/>
      <c r="R172" s="112"/>
      <c r="S172" s="112"/>
      <c r="T172" s="112"/>
      <c r="U172" s="112"/>
    </row>
    <row r="173" spans="1:21" ht="24.95">
      <c r="A173" s="107" t="s">
        <v>1338</v>
      </c>
      <c r="B173" s="108" t="s">
        <v>1810</v>
      </c>
      <c r="C173" s="112"/>
      <c r="D173" s="112"/>
      <c r="E173" s="112"/>
      <c r="F173" s="112"/>
      <c r="G173" s="112"/>
      <c r="H173" s="112"/>
      <c r="I173" s="112"/>
      <c r="J173" s="112"/>
      <c r="K173" s="112"/>
      <c r="L173" s="112"/>
      <c r="M173" s="112"/>
      <c r="N173" s="112"/>
      <c r="O173" s="112"/>
      <c r="P173" s="112"/>
      <c r="Q173" s="112"/>
      <c r="R173" s="112"/>
      <c r="S173" s="112"/>
      <c r="T173" s="112"/>
      <c r="U173" s="112"/>
    </row>
    <row r="174" spans="1:21">
      <c r="A174" s="107" t="s">
        <v>1339</v>
      </c>
      <c r="B174" s="108" t="s">
        <v>1811</v>
      </c>
      <c r="C174" s="112"/>
      <c r="D174" s="112"/>
      <c r="E174" s="112"/>
      <c r="F174" s="112"/>
      <c r="G174" s="112"/>
      <c r="H174" s="112"/>
      <c r="I174" s="112"/>
      <c r="J174" s="112"/>
      <c r="K174" s="112"/>
      <c r="L174" s="112"/>
      <c r="M174" s="112"/>
      <c r="N174" s="112"/>
      <c r="O174" s="112"/>
      <c r="P174" s="112"/>
      <c r="Q174" s="112"/>
      <c r="R174" s="112"/>
      <c r="S174" s="112"/>
      <c r="T174" s="112"/>
      <c r="U174" s="112"/>
    </row>
    <row r="175" spans="1:21">
      <c r="A175" s="107" t="s">
        <v>1340</v>
      </c>
      <c r="B175" s="108" t="s">
        <v>1812</v>
      </c>
      <c r="C175" s="112"/>
      <c r="D175" s="112"/>
      <c r="E175" s="112"/>
      <c r="F175" s="112"/>
      <c r="G175" s="112"/>
      <c r="H175" s="112"/>
      <c r="I175" s="112"/>
      <c r="J175" s="112"/>
      <c r="K175" s="112"/>
      <c r="L175" s="112"/>
      <c r="M175" s="112"/>
      <c r="N175" s="112"/>
      <c r="O175" s="112"/>
      <c r="P175" s="112"/>
      <c r="Q175" s="112"/>
      <c r="R175" s="112"/>
      <c r="S175" s="112"/>
      <c r="T175" s="112"/>
      <c r="U175" s="112"/>
    </row>
    <row r="176" spans="1:21">
      <c r="A176" s="107" t="s">
        <v>1341</v>
      </c>
      <c r="B176" s="108" t="s">
        <v>1813</v>
      </c>
      <c r="C176" s="112"/>
      <c r="D176" s="112"/>
      <c r="E176" s="112"/>
      <c r="F176" s="112"/>
      <c r="G176" s="112"/>
      <c r="H176" s="112"/>
      <c r="I176" s="112"/>
      <c r="J176" s="112"/>
      <c r="K176" s="112"/>
      <c r="L176" s="112"/>
      <c r="M176" s="112"/>
      <c r="N176" s="112"/>
      <c r="O176" s="112"/>
      <c r="P176" s="112"/>
      <c r="Q176" s="112"/>
      <c r="R176" s="112"/>
      <c r="S176" s="112"/>
      <c r="T176" s="112"/>
      <c r="U176" s="112"/>
    </row>
    <row r="177" spans="1:21">
      <c r="A177" s="107" t="s">
        <v>1342</v>
      </c>
      <c r="B177" s="108" t="s">
        <v>1814</v>
      </c>
      <c r="C177" s="112"/>
      <c r="D177" s="112"/>
      <c r="E177" s="112"/>
      <c r="F177" s="112"/>
      <c r="G177" s="112"/>
      <c r="H177" s="112"/>
      <c r="I177" s="112"/>
      <c r="J177" s="112"/>
      <c r="K177" s="112"/>
      <c r="L177" s="112"/>
      <c r="M177" s="112"/>
      <c r="N177" s="112"/>
      <c r="O177" s="112"/>
      <c r="P177" s="112"/>
      <c r="Q177" s="112"/>
      <c r="R177" s="112"/>
      <c r="S177" s="112"/>
      <c r="T177" s="112"/>
      <c r="U177" s="112"/>
    </row>
    <row r="178" spans="1:21">
      <c r="A178" s="107" t="s">
        <v>1343</v>
      </c>
      <c r="B178" s="108" t="s">
        <v>1815</v>
      </c>
      <c r="C178" s="112"/>
      <c r="D178" s="112"/>
      <c r="E178" s="112"/>
      <c r="F178" s="112"/>
      <c r="G178" s="112"/>
      <c r="H178" s="112"/>
      <c r="I178" s="112"/>
      <c r="J178" s="112"/>
      <c r="K178" s="112"/>
      <c r="L178" s="112"/>
      <c r="M178" s="112"/>
      <c r="N178" s="112"/>
      <c r="O178" s="112"/>
      <c r="P178" s="112"/>
      <c r="Q178" s="112"/>
      <c r="R178" s="112"/>
      <c r="S178" s="112"/>
      <c r="T178" s="112"/>
      <c r="U178" s="112"/>
    </row>
    <row r="179" spans="1:21">
      <c r="A179" s="107" t="s">
        <v>1344</v>
      </c>
      <c r="B179" s="108" t="s">
        <v>1816</v>
      </c>
      <c r="C179" s="112"/>
      <c r="D179" s="112"/>
      <c r="E179" s="112"/>
      <c r="F179" s="112"/>
      <c r="G179" s="112"/>
      <c r="H179" s="112"/>
      <c r="I179" s="112"/>
      <c r="J179" s="112"/>
      <c r="K179" s="112"/>
      <c r="L179" s="112"/>
      <c r="M179" s="112"/>
      <c r="N179" s="112"/>
      <c r="O179" s="112"/>
      <c r="P179" s="112"/>
      <c r="Q179" s="112"/>
      <c r="R179" s="112"/>
      <c r="S179" s="112"/>
      <c r="T179" s="112"/>
      <c r="U179" s="112"/>
    </row>
    <row r="180" spans="1:21" ht="24.95">
      <c r="A180" s="107" t="s">
        <v>1345</v>
      </c>
      <c r="B180" s="108" t="s">
        <v>1817</v>
      </c>
      <c r="C180" s="112"/>
      <c r="D180" s="112"/>
      <c r="E180" s="112"/>
      <c r="F180" s="112"/>
      <c r="G180" s="112"/>
      <c r="H180" s="112"/>
      <c r="I180" s="112"/>
      <c r="J180" s="112"/>
      <c r="K180" s="112"/>
      <c r="L180" s="112"/>
      <c r="M180" s="112"/>
      <c r="N180" s="112"/>
      <c r="O180" s="112"/>
      <c r="P180" s="112"/>
      <c r="Q180" s="112"/>
      <c r="R180" s="112"/>
      <c r="S180" s="112"/>
      <c r="T180" s="112"/>
      <c r="U180" s="112"/>
    </row>
    <row r="181" spans="1:21">
      <c r="A181" s="107" t="s">
        <v>1346</v>
      </c>
      <c r="B181" s="108" t="s">
        <v>1818</v>
      </c>
      <c r="C181" s="112"/>
      <c r="D181" s="112"/>
      <c r="E181" s="112"/>
      <c r="F181" s="112"/>
      <c r="G181" s="112"/>
      <c r="H181" s="112"/>
      <c r="I181" s="112"/>
      <c r="J181" s="112"/>
      <c r="K181" s="112"/>
      <c r="L181" s="112"/>
      <c r="M181" s="112"/>
      <c r="N181" s="112"/>
      <c r="O181" s="112"/>
      <c r="P181" s="112"/>
      <c r="Q181" s="112"/>
      <c r="R181" s="112"/>
      <c r="S181" s="112"/>
      <c r="T181" s="112"/>
      <c r="U181" s="112"/>
    </row>
    <row r="182" spans="1:21" ht="24.95">
      <c r="A182" s="107" t="s">
        <v>1819</v>
      </c>
      <c r="B182" s="108" t="s">
        <v>1820</v>
      </c>
      <c r="C182" s="112"/>
      <c r="D182" s="112"/>
      <c r="E182" s="112"/>
      <c r="F182" s="112"/>
      <c r="G182" s="112"/>
      <c r="H182" s="112"/>
      <c r="I182" s="112"/>
      <c r="J182" s="112"/>
      <c r="K182" s="112"/>
      <c r="L182" s="112"/>
      <c r="M182" s="112"/>
      <c r="N182" s="112"/>
      <c r="O182" s="112"/>
      <c r="P182" s="112"/>
      <c r="Q182" s="112"/>
      <c r="R182" s="112"/>
      <c r="S182" s="112"/>
      <c r="T182" s="112"/>
      <c r="U182" s="112"/>
    </row>
    <row r="183" spans="1:21">
      <c r="A183" s="107" t="s">
        <v>1821</v>
      </c>
      <c r="B183" s="108" t="s">
        <v>1822</v>
      </c>
      <c r="C183" s="112"/>
      <c r="D183" s="112"/>
      <c r="E183" s="112"/>
      <c r="F183" s="112"/>
      <c r="G183" s="112"/>
      <c r="H183" s="112"/>
      <c r="I183" s="112"/>
      <c r="J183" s="112"/>
      <c r="K183" s="112"/>
      <c r="L183" s="112"/>
      <c r="M183" s="112"/>
      <c r="N183" s="112"/>
      <c r="O183" s="112"/>
      <c r="P183" s="112"/>
      <c r="Q183" s="112"/>
      <c r="R183" s="112"/>
      <c r="S183" s="112"/>
      <c r="T183" s="112"/>
      <c r="U183" s="112"/>
    </row>
    <row r="184" spans="1:21">
      <c r="A184" s="107" t="s">
        <v>1349</v>
      </c>
      <c r="B184" s="108" t="s">
        <v>1823</v>
      </c>
      <c r="C184" s="112"/>
      <c r="D184" s="112"/>
      <c r="E184" s="112"/>
      <c r="F184" s="112"/>
      <c r="G184" s="112"/>
      <c r="H184" s="112"/>
      <c r="I184" s="112"/>
      <c r="J184" s="112"/>
      <c r="K184" s="112"/>
      <c r="L184" s="112"/>
      <c r="M184" s="112"/>
      <c r="N184" s="112"/>
      <c r="O184" s="112"/>
      <c r="P184" s="112"/>
      <c r="Q184" s="112"/>
      <c r="R184" s="112"/>
      <c r="S184" s="112"/>
      <c r="T184" s="112"/>
      <c r="U184" s="112"/>
    </row>
    <row r="185" spans="1:21" ht="24.95">
      <c r="A185" s="107" t="s">
        <v>1350</v>
      </c>
      <c r="B185" s="108" t="s">
        <v>1824</v>
      </c>
      <c r="C185" s="112"/>
      <c r="D185" s="112"/>
      <c r="E185" s="112"/>
      <c r="F185" s="112"/>
      <c r="G185" s="112"/>
      <c r="H185" s="112"/>
      <c r="I185" s="112"/>
      <c r="J185" s="112"/>
      <c r="K185" s="112"/>
      <c r="L185" s="112"/>
      <c r="M185" s="112"/>
      <c r="N185" s="112"/>
      <c r="O185" s="112"/>
      <c r="P185" s="112"/>
      <c r="Q185" s="112"/>
      <c r="R185" s="112"/>
      <c r="S185" s="112"/>
      <c r="T185" s="112"/>
      <c r="U185" s="112"/>
    </row>
    <row r="186" spans="1:21">
      <c r="A186" s="107" t="s">
        <v>1351</v>
      </c>
      <c r="B186" s="108" t="s">
        <v>1825</v>
      </c>
      <c r="C186" s="112"/>
      <c r="D186" s="112"/>
      <c r="E186" s="112"/>
      <c r="F186" s="112"/>
      <c r="G186" s="112"/>
      <c r="H186" s="112"/>
      <c r="I186" s="112"/>
      <c r="J186" s="112"/>
      <c r="K186" s="112"/>
      <c r="L186" s="112"/>
      <c r="M186" s="112"/>
      <c r="N186" s="112"/>
      <c r="O186" s="112"/>
      <c r="P186" s="112"/>
      <c r="Q186" s="112"/>
      <c r="R186" s="112"/>
      <c r="S186" s="112"/>
      <c r="T186" s="112"/>
      <c r="U186" s="112"/>
    </row>
    <row r="187" spans="1:21" ht="37.5">
      <c r="A187" s="107" t="s">
        <v>1826</v>
      </c>
      <c r="B187" s="108" t="s">
        <v>1827</v>
      </c>
      <c r="C187" s="112"/>
      <c r="D187" s="112"/>
      <c r="E187" s="112"/>
      <c r="F187" s="112"/>
      <c r="G187" s="112"/>
      <c r="H187" s="112"/>
      <c r="I187" s="112"/>
      <c r="J187" s="112"/>
      <c r="K187" s="112"/>
      <c r="L187" s="112"/>
      <c r="M187" s="112"/>
      <c r="N187" s="112"/>
      <c r="O187" s="112"/>
      <c r="P187" s="112"/>
      <c r="Q187" s="112"/>
      <c r="R187" s="112"/>
      <c r="S187" s="112"/>
      <c r="T187" s="112"/>
      <c r="U187" s="112"/>
    </row>
    <row r="188" spans="1:21" ht="24.95">
      <c r="A188" s="107" t="s">
        <v>1353</v>
      </c>
      <c r="B188" s="108" t="s">
        <v>1828</v>
      </c>
      <c r="C188" s="112"/>
      <c r="D188" s="112"/>
      <c r="E188" s="112"/>
      <c r="F188" s="112"/>
      <c r="G188" s="112"/>
      <c r="H188" s="112"/>
      <c r="I188" s="112"/>
      <c r="J188" s="112"/>
      <c r="K188" s="112"/>
      <c r="L188" s="112"/>
      <c r="M188" s="112"/>
      <c r="N188" s="112"/>
      <c r="O188" s="112"/>
      <c r="P188" s="112"/>
      <c r="Q188" s="112"/>
      <c r="R188" s="112"/>
      <c r="S188" s="112"/>
      <c r="T188" s="112"/>
      <c r="U188" s="112"/>
    </row>
    <row r="189" spans="1:21">
      <c r="A189" s="107" t="s">
        <v>1354</v>
      </c>
      <c r="B189" s="108" t="s">
        <v>1829</v>
      </c>
      <c r="C189" s="112"/>
      <c r="D189" s="112"/>
      <c r="E189" s="112"/>
      <c r="F189" s="112"/>
      <c r="G189" s="112"/>
      <c r="H189" s="112"/>
      <c r="I189" s="112"/>
      <c r="J189" s="112"/>
      <c r="K189" s="112"/>
      <c r="L189" s="112"/>
      <c r="M189" s="112"/>
      <c r="N189" s="112"/>
      <c r="O189" s="112"/>
      <c r="P189" s="112"/>
      <c r="Q189" s="112"/>
      <c r="R189" s="112"/>
      <c r="S189" s="112"/>
      <c r="T189" s="112"/>
      <c r="U189" s="112"/>
    </row>
    <row r="190" spans="1:21" ht="50.1">
      <c r="A190" s="107" t="s">
        <v>1355</v>
      </c>
      <c r="B190" s="108" t="s">
        <v>1830</v>
      </c>
      <c r="C190" s="112"/>
      <c r="D190" s="112"/>
      <c r="E190" s="112"/>
      <c r="F190" s="112"/>
      <c r="G190" s="112"/>
      <c r="H190" s="112"/>
      <c r="I190" s="112"/>
      <c r="J190" s="112"/>
      <c r="K190" s="112"/>
      <c r="L190" s="112"/>
      <c r="M190" s="112"/>
      <c r="N190" s="112"/>
      <c r="O190" s="112"/>
      <c r="P190" s="112"/>
      <c r="Q190" s="112"/>
      <c r="R190" s="112"/>
      <c r="S190" s="112"/>
      <c r="T190" s="112"/>
      <c r="U190" s="112"/>
    </row>
    <row r="191" spans="1:21" ht="37.5">
      <c r="A191" s="107" t="s">
        <v>1356</v>
      </c>
      <c r="B191" s="108" t="s">
        <v>1831</v>
      </c>
      <c r="C191" s="112"/>
      <c r="D191" s="112"/>
      <c r="E191" s="112"/>
      <c r="F191" s="112"/>
      <c r="G191" s="112"/>
      <c r="H191" s="112"/>
      <c r="I191" s="112"/>
      <c r="J191" s="112"/>
      <c r="K191" s="112"/>
      <c r="L191" s="112"/>
      <c r="M191" s="112"/>
      <c r="N191" s="112"/>
      <c r="O191" s="112"/>
      <c r="P191" s="112"/>
      <c r="Q191" s="112"/>
      <c r="R191" s="112"/>
      <c r="S191" s="112"/>
      <c r="T191" s="112"/>
      <c r="U191" s="112"/>
    </row>
    <row r="192" spans="1:21" ht="50.1">
      <c r="A192" s="107" t="s">
        <v>1357</v>
      </c>
      <c r="B192" s="108" t="s">
        <v>1832</v>
      </c>
      <c r="C192" s="112"/>
      <c r="D192" s="112"/>
      <c r="E192" s="112"/>
      <c r="F192" s="112"/>
      <c r="G192" s="112"/>
      <c r="H192" s="112"/>
      <c r="I192" s="112"/>
      <c r="J192" s="112"/>
      <c r="K192" s="112"/>
      <c r="L192" s="112"/>
      <c r="M192" s="112"/>
      <c r="N192" s="112"/>
      <c r="O192" s="112"/>
      <c r="P192" s="112"/>
      <c r="Q192" s="112"/>
      <c r="R192" s="112"/>
      <c r="S192" s="112"/>
      <c r="T192" s="112"/>
      <c r="U192" s="112"/>
    </row>
    <row r="193" spans="1:21">
      <c r="A193" s="107" t="s">
        <v>1358</v>
      </c>
      <c r="B193" s="108" t="s">
        <v>1833</v>
      </c>
      <c r="C193" s="112"/>
      <c r="D193" s="112"/>
      <c r="E193" s="112"/>
      <c r="F193" s="112"/>
      <c r="G193" s="112"/>
      <c r="H193" s="112"/>
      <c r="I193" s="112"/>
      <c r="J193" s="112"/>
      <c r="K193" s="112"/>
      <c r="L193" s="112"/>
      <c r="M193" s="112"/>
      <c r="N193" s="112"/>
      <c r="O193" s="112"/>
      <c r="P193" s="112"/>
      <c r="Q193" s="112"/>
      <c r="R193" s="112"/>
      <c r="S193" s="112"/>
      <c r="T193" s="112"/>
      <c r="U193" s="112"/>
    </row>
    <row r="194" spans="1:21">
      <c r="A194" s="107" t="s">
        <v>1359</v>
      </c>
      <c r="B194" s="108" t="s">
        <v>1834</v>
      </c>
      <c r="C194" s="112"/>
      <c r="D194" s="112"/>
      <c r="E194" s="112"/>
      <c r="F194" s="112"/>
      <c r="G194" s="112"/>
      <c r="H194" s="112"/>
      <c r="I194" s="112"/>
      <c r="J194" s="112"/>
      <c r="K194" s="112"/>
      <c r="L194" s="112"/>
      <c r="M194" s="112"/>
      <c r="N194" s="112"/>
      <c r="O194" s="112"/>
      <c r="P194" s="112"/>
      <c r="Q194" s="112"/>
      <c r="R194" s="112"/>
      <c r="S194" s="112"/>
      <c r="T194" s="112"/>
      <c r="U194" s="112"/>
    </row>
    <row r="195" spans="1:21" ht="37.5">
      <c r="A195" s="107" t="s">
        <v>1360</v>
      </c>
      <c r="B195" s="108" t="s">
        <v>1835</v>
      </c>
      <c r="C195" s="112"/>
      <c r="D195" s="112"/>
      <c r="E195" s="112"/>
      <c r="F195" s="112"/>
      <c r="G195" s="112"/>
      <c r="H195" s="112"/>
      <c r="I195" s="112"/>
      <c r="J195" s="112"/>
      <c r="K195" s="112"/>
      <c r="L195" s="112"/>
      <c r="M195" s="112"/>
      <c r="N195" s="112"/>
      <c r="O195" s="112"/>
      <c r="P195" s="112"/>
      <c r="Q195" s="112"/>
      <c r="R195" s="112"/>
      <c r="S195" s="112"/>
      <c r="T195" s="112"/>
      <c r="U195" s="112"/>
    </row>
    <row r="196" spans="1:21" ht="24.95">
      <c r="A196" s="107" t="s">
        <v>1361</v>
      </c>
      <c r="B196" s="108" t="s">
        <v>1836</v>
      </c>
      <c r="C196" s="112"/>
      <c r="D196" s="112"/>
      <c r="E196" s="112"/>
      <c r="F196" s="112"/>
      <c r="G196" s="112"/>
      <c r="H196" s="112"/>
      <c r="I196" s="112"/>
      <c r="J196" s="112"/>
      <c r="K196" s="112"/>
      <c r="L196" s="112"/>
      <c r="M196" s="112"/>
      <c r="N196" s="112"/>
      <c r="O196" s="112"/>
      <c r="P196" s="112"/>
      <c r="Q196" s="112"/>
      <c r="R196" s="112"/>
      <c r="S196" s="112"/>
      <c r="T196" s="112"/>
      <c r="U196" s="112"/>
    </row>
    <row r="197" spans="1:21">
      <c r="A197" s="107" t="s">
        <v>1362</v>
      </c>
      <c r="B197" s="108" t="s">
        <v>1837</v>
      </c>
      <c r="C197" s="112"/>
      <c r="D197" s="112"/>
      <c r="E197" s="112"/>
      <c r="F197" s="112"/>
      <c r="G197" s="112"/>
      <c r="H197" s="112"/>
      <c r="I197" s="112"/>
      <c r="J197" s="112"/>
      <c r="K197" s="112"/>
      <c r="L197" s="112"/>
      <c r="M197" s="112"/>
      <c r="N197" s="112"/>
      <c r="O197" s="112"/>
      <c r="P197" s="112"/>
      <c r="Q197" s="112"/>
      <c r="R197" s="112"/>
      <c r="S197" s="112"/>
      <c r="T197" s="112"/>
      <c r="U197" s="112"/>
    </row>
    <row r="198" spans="1:21">
      <c r="A198" s="107" t="s">
        <v>1363</v>
      </c>
      <c r="B198" s="108" t="s">
        <v>1838</v>
      </c>
      <c r="C198" s="112"/>
      <c r="D198" s="112"/>
      <c r="E198" s="112"/>
      <c r="F198" s="112"/>
      <c r="G198" s="112"/>
      <c r="H198" s="112"/>
      <c r="I198" s="112"/>
      <c r="J198" s="112"/>
      <c r="K198" s="112"/>
      <c r="L198" s="112"/>
      <c r="M198" s="112"/>
      <c r="N198" s="112"/>
      <c r="O198" s="112"/>
      <c r="P198" s="112"/>
      <c r="Q198" s="112"/>
      <c r="R198" s="112"/>
      <c r="S198" s="112"/>
      <c r="T198" s="112"/>
      <c r="U198" s="112"/>
    </row>
    <row r="199" spans="1:21">
      <c r="A199" s="107" t="s">
        <v>1364</v>
      </c>
      <c r="B199" s="108" t="s">
        <v>1839</v>
      </c>
      <c r="C199" s="112"/>
      <c r="D199" s="112"/>
      <c r="E199" s="112"/>
      <c r="F199" s="112"/>
      <c r="G199" s="112"/>
      <c r="H199" s="112"/>
      <c r="I199" s="112"/>
      <c r="J199" s="112"/>
      <c r="K199" s="112"/>
      <c r="L199" s="112"/>
      <c r="M199" s="112"/>
      <c r="N199" s="112"/>
      <c r="O199" s="112"/>
      <c r="P199" s="112"/>
      <c r="Q199" s="112"/>
      <c r="R199" s="112"/>
      <c r="S199" s="112"/>
      <c r="T199" s="112"/>
      <c r="U199" s="112"/>
    </row>
    <row r="200" spans="1:21" ht="24.95">
      <c r="A200" s="107" t="s">
        <v>1365</v>
      </c>
      <c r="B200" s="108" t="s">
        <v>1840</v>
      </c>
      <c r="C200" s="112"/>
      <c r="D200" s="112"/>
      <c r="E200" s="112"/>
      <c r="F200" s="112"/>
      <c r="G200" s="112"/>
      <c r="H200" s="112"/>
      <c r="I200" s="112"/>
      <c r="J200" s="112"/>
      <c r="K200" s="112"/>
      <c r="L200" s="112"/>
      <c r="M200" s="112"/>
      <c r="N200" s="112"/>
      <c r="O200" s="112"/>
      <c r="P200" s="112"/>
      <c r="Q200" s="112"/>
      <c r="R200" s="112"/>
      <c r="S200" s="112"/>
      <c r="T200" s="112"/>
      <c r="U200" s="112"/>
    </row>
    <row r="201" spans="1:21">
      <c r="A201" s="107" t="s">
        <v>1366</v>
      </c>
      <c r="B201" s="108" t="s">
        <v>1841</v>
      </c>
      <c r="C201" s="112"/>
      <c r="D201" s="112"/>
      <c r="E201" s="112"/>
      <c r="F201" s="112"/>
      <c r="G201" s="112"/>
      <c r="H201" s="112"/>
      <c r="I201" s="112"/>
      <c r="J201" s="112"/>
      <c r="K201" s="112"/>
      <c r="L201" s="112"/>
      <c r="M201" s="112"/>
      <c r="N201" s="112"/>
      <c r="O201" s="112"/>
      <c r="P201" s="112"/>
      <c r="Q201" s="112"/>
      <c r="R201" s="112"/>
      <c r="S201" s="112"/>
      <c r="T201" s="112"/>
      <c r="U201" s="112"/>
    </row>
    <row r="202" spans="1:21" ht="50.1">
      <c r="A202" s="107" t="s">
        <v>1367</v>
      </c>
      <c r="B202" s="108" t="s">
        <v>1842</v>
      </c>
      <c r="C202" s="112"/>
      <c r="D202" s="112"/>
      <c r="E202" s="112"/>
      <c r="F202" s="112"/>
      <c r="G202" s="112"/>
      <c r="H202" s="112"/>
      <c r="I202" s="112"/>
      <c r="J202" s="112"/>
      <c r="K202" s="112"/>
      <c r="L202" s="112"/>
      <c r="M202" s="112"/>
      <c r="N202" s="112"/>
      <c r="O202" s="112"/>
      <c r="P202" s="112"/>
      <c r="Q202" s="112"/>
      <c r="R202" s="112"/>
      <c r="S202" s="112"/>
      <c r="T202" s="112"/>
      <c r="U202" s="112"/>
    </row>
    <row r="203" spans="1:21">
      <c r="A203" s="107" t="s">
        <v>1368</v>
      </c>
      <c r="B203" s="108" t="s">
        <v>1843</v>
      </c>
      <c r="C203" s="112"/>
      <c r="D203" s="112"/>
      <c r="E203" s="112"/>
      <c r="F203" s="112"/>
      <c r="G203" s="112"/>
      <c r="H203" s="112"/>
      <c r="I203" s="112"/>
      <c r="J203" s="112"/>
      <c r="K203" s="112"/>
      <c r="L203" s="112"/>
      <c r="M203" s="112"/>
      <c r="N203" s="112"/>
      <c r="O203" s="112"/>
      <c r="P203" s="112"/>
      <c r="Q203" s="112"/>
      <c r="R203" s="112"/>
      <c r="S203" s="112"/>
      <c r="T203" s="112"/>
      <c r="U203" s="112"/>
    </row>
    <row r="204" spans="1:21">
      <c r="A204" s="107" t="s">
        <v>1369</v>
      </c>
      <c r="B204" s="108" t="s">
        <v>1844</v>
      </c>
      <c r="C204" s="112"/>
      <c r="D204" s="112"/>
      <c r="E204" s="112"/>
      <c r="F204" s="112"/>
      <c r="G204" s="112"/>
      <c r="H204" s="112"/>
      <c r="I204" s="112"/>
      <c r="J204" s="112"/>
      <c r="K204" s="112"/>
      <c r="L204" s="112"/>
      <c r="M204" s="112"/>
      <c r="N204" s="112"/>
      <c r="O204" s="112"/>
      <c r="P204" s="112"/>
      <c r="Q204" s="112"/>
      <c r="R204" s="112"/>
      <c r="S204" s="112"/>
      <c r="T204" s="112"/>
      <c r="U204" s="112"/>
    </row>
    <row r="205" spans="1:21" ht="24.95">
      <c r="A205" s="107" t="s">
        <v>1370</v>
      </c>
      <c r="B205" s="108" t="s">
        <v>1845</v>
      </c>
      <c r="C205" s="112"/>
      <c r="D205" s="112"/>
      <c r="E205" s="112"/>
      <c r="F205" s="112"/>
      <c r="G205" s="112"/>
      <c r="H205" s="112"/>
      <c r="I205" s="112"/>
      <c r="J205" s="112"/>
      <c r="K205" s="112"/>
      <c r="L205" s="112"/>
      <c r="M205" s="112"/>
      <c r="N205" s="112"/>
      <c r="O205" s="112"/>
      <c r="P205" s="112"/>
      <c r="Q205" s="112"/>
      <c r="R205" s="112"/>
      <c r="S205" s="112"/>
      <c r="T205" s="112"/>
      <c r="U205" s="112"/>
    </row>
    <row r="206" spans="1:21">
      <c r="A206" s="107" t="s">
        <v>1371</v>
      </c>
      <c r="B206" s="108" t="s">
        <v>1846</v>
      </c>
      <c r="C206" s="112"/>
      <c r="D206" s="112"/>
      <c r="E206" s="112"/>
      <c r="F206" s="112"/>
      <c r="G206" s="112"/>
      <c r="H206" s="112"/>
      <c r="I206" s="112"/>
      <c r="J206" s="112"/>
      <c r="K206" s="112"/>
      <c r="L206" s="112"/>
      <c r="M206" s="112"/>
      <c r="N206" s="112"/>
      <c r="O206" s="112"/>
      <c r="P206" s="112"/>
      <c r="Q206" s="112"/>
      <c r="R206" s="112"/>
      <c r="S206" s="112"/>
      <c r="T206" s="112"/>
      <c r="U206" s="112"/>
    </row>
    <row r="207" spans="1:21" ht="75">
      <c r="A207" s="107" t="s">
        <v>1847</v>
      </c>
      <c r="B207" s="108" t="s">
        <v>1848</v>
      </c>
      <c r="C207" s="112"/>
      <c r="D207" s="112"/>
      <c r="E207" s="112"/>
      <c r="F207" s="112"/>
      <c r="G207" s="112"/>
      <c r="H207" s="112"/>
      <c r="I207" s="112"/>
      <c r="J207" s="112"/>
      <c r="K207" s="112"/>
      <c r="L207" s="112"/>
      <c r="M207" s="112"/>
      <c r="N207" s="112"/>
      <c r="O207" s="112"/>
      <c r="P207" s="112"/>
      <c r="Q207" s="112"/>
      <c r="R207" s="112"/>
      <c r="S207" s="112"/>
      <c r="T207" s="112"/>
      <c r="U207" s="112"/>
    </row>
    <row r="208" spans="1:21" ht="24.95">
      <c r="A208" s="107" t="s">
        <v>1373</v>
      </c>
      <c r="B208" s="108" t="s">
        <v>1515</v>
      </c>
      <c r="C208" s="112"/>
      <c r="D208" s="112"/>
      <c r="E208" s="112"/>
      <c r="F208" s="112"/>
      <c r="G208" s="112"/>
      <c r="H208" s="112"/>
      <c r="I208" s="112"/>
      <c r="J208" s="112"/>
      <c r="K208" s="112"/>
      <c r="L208" s="112"/>
      <c r="M208" s="112"/>
      <c r="N208" s="112"/>
      <c r="O208" s="112"/>
      <c r="P208" s="112"/>
      <c r="Q208" s="112"/>
      <c r="R208" s="112"/>
      <c r="S208" s="112"/>
      <c r="T208" s="112"/>
      <c r="U208" s="112"/>
    </row>
    <row r="209" spans="1:21" ht="24.95">
      <c r="A209" s="107" t="s">
        <v>1374</v>
      </c>
      <c r="B209" s="108" t="s">
        <v>1849</v>
      </c>
      <c r="C209" s="112"/>
      <c r="D209" s="112"/>
      <c r="E209" s="112"/>
      <c r="F209" s="112"/>
      <c r="G209" s="112"/>
      <c r="H209" s="112"/>
      <c r="I209" s="112"/>
      <c r="J209" s="112"/>
      <c r="K209" s="112"/>
      <c r="L209" s="112"/>
      <c r="M209" s="112"/>
      <c r="N209" s="112"/>
      <c r="O209" s="112"/>
      <c r="P209" s="112"/>
      <c r="Q209" s="112"/>
      <c r="R209" s="112"/>
      <c r="S209" s="112"/>
      <c r="T209" s="112"/>
      <c r="U209" s="112"/>
    </row>
    <row r="210" spans="1:21">
      <c r="A210" s="107" t="s">
        <v>1375</v>
      </c>
      <c r="B210" s="108" t="s">
        <v>1850</v>
      </c>
      <c r="C210" s="112"/>
      <c r="D210" s="112"/>
      <c r="E210" s="112"/>
      <c r="F210" s="112"/>
      <c r="G210" s="112"/>
      <c r="H210" s="112"/>
      <c r="I210" s="112"/>
      <c r="J210" s="112"/>
      <c r="K210" s="112"/>
      <c r="L210" s="112"/>
      <c r="M210" s="112"/>
      <c r="N210" s="112"/>
      <c r="O210" s="112"/>
      <c r="P210" s="112"/>
      <c r="Q210" s="112"/>
      <c r="R210" s="112"/>
      <c r="S210" s="112"/>
      <c r="T210" s="112"/>
      <c r="U210" s="112"/>
    </row>
    <row r="211" spans="1:21">
      <c r="A211" s="107" t="s">
        <v>1376</v>
      </c>
      <c r="B211" s="108" t="s">
        <v>1851</v>
      </c>
      <c r="C211" s="112"/>
      <c r="D211" s="112"/>
      <c r="E211" s="112"/>
      <c r="F211" s="112"/>
      <c r="G211" s="112"/>
      <c r="H211" s="112"/>
      <c r="I211" s="112"/>
      <c r="J211" s="112"/>
      <c r="K211" s="112"/>
      <c r="L211" s="112"/>
      <c r="M211" s="112"/>
      <c r="N211" s="112"/>
      <c r="O211" s="112"/>
      <c r="P211" s="112"/>
      <c r="Q211" s="112"/>
      <c r="R211" s="112"/>
      <c r="S211" s="112"/>
      <c r="T211" s="112"/>
      <c r="U211" s="112"/>
    </row>
    <row r="212" spans="1:21" ht="50.1">
      <c r="A212" s="107" t="s">
        <v>1852</v>
      </c>
      <c r="B212" s="108" t="s">
        <v>1853</v>
      </c>
      <c r="C212" s="112"/>
      <c r="D212" s="112"/>
      <c r="E212" s="112"/>
      <c r="F212" s="112"/>
      <c r="G212" s="112"/>
      <c r="H212" s="112"/>
      <c r="I212" s="112"/>
      <c r="J212" s="112"/>
      <c r="K212" s="112"/>
      <c r="L212" s="112"/>
      <c r="M212" s="112"/>
      <c r="N212" s="112"/>
      <c r="O212" s="112"/>
      <c r="P212" s="112"/>
      <c r="Q212" s="112"/>
      <c r="R212" s="112"/>
      <c r="S212" s="112"/>
      <c r="T212" s="112"/>
      <c r="U212" s="112"/>
    </row>
    <row r="213" spans="1:21">
      <c r="A213" s="107" t="s">
        <v>1378</v>
      </c>
      <c r="B213" s="108" t="s">
        <v>1854</v>
      </c>
      <c r="C213" s="112"/>
      <c r="D213" s="112"/>
      <c r="E213" s="112"/>
      <c r="F213" s="112"/>
      <c r="G213" s="112"/>
      <c r="H213" s="112"/>
      <c r="I213" s="112"/>
      <c r="J213" s="112"/>
      <c r="K213" s="112"/>
      <c r="L213" s="112"/>
      <c r="M213" s="112"/>
      <c r="N213" s="112"/>
      <c r="O213" s="112"/>
      <c r="P213" s="112"/>
      <c r="Q213" s="112"/>
      <c r="R213" s="112"/>
      <c r="S213" s="112"/>
      <c r="T213" s="112"/>
      <c r="U213" s="112"/>
    </row>
    <row r="214" spans="1:21">
      <c r="A214" s="107" t="s">
        <v>1379</v>
      </c>
      <c r="B214" s="108" t="s">
        <v>1855</v>
      </c>
      <c r="C214" s="112"/>
      <c r="D214" s="112"/>
      <c r="E214" s="112"/>
      <c r="F214" s="112"/>
      <c r="G214" s="112"/>
      <c r="H214" s="112"/>
      <c r="I214" s="112"/>
      <c r="J214" s="112"/>
      <c r="K214" s="112"/>
      <c r="L214" s="112"/>
      <c r="M214" s="112"/>
      <c r="N214" s="112"/>
      <c r="O214" s="112"/>
      <c r="P214" s="112"/>
      <c r="Q214" s="112"/>
      <c r="R214" s="112"/>
      <c r="S214" s="112"/>
      <c r="T214" s="112"/>
      <c r="U214" s="112"/>
    </row>
    <row r="215" spans="1:21" ht="37.5">
      <c r="A215" s="107" t="s">
        <v>1380</v>
      </c>
      <c r="B215" s="108" t="s">
        <v>1856</v>
      </c>
      <c r="C215" s="112"/>
      <c r="D215" s="112"/>
      <c r="E215" s="112"/>
      <c r="F215" s="112"/>
      <c r="G215" s="112"/>
      <c r="H215" s="112"/>
      <c r="I215" s="112"/>
      <c r="J215" s="112"/>
      <c r="K215" s="112"/>
      <c r="L215" s="112"/>
      <c r="M215" s="112"/>
      <c r="N215" s="112"/>
      <c r="O215" s="112"/>
      <c r="P215" s="112"/>
      <c r="Q215" s="112"/>
      <c r="R215" s="112"/>
      <c r="S215" s="112"/>
      <c r="T215" s="112"/>
      <c r="U215" s="112"/>
    </row>
    <row r="216" spans="1:21">
      <c r="A216" s="107" t="s">
        <v>1381</v>
      </c>
      <c r="B216" s="108" t="s">
        <v>1857</v>
      </c>
      <c r="C216" s="112"/>
      <c r="D216" s="112"/>
      <c r="E216" s="112"/>
      <c r="F216" s="112"/>
      <c r="G216" s="112"/>
      <c r="H216" s="112"/>
      <c r="I216" s="112"/>
      <c r="J216" s="112"/>
      <c r="K216" s="112"/>
      <c r="L216" s="112"/>
      <c r="M216" s="112"/>
      <c r="N216" s="112"/>
      <c r="O216" s="112"/>
      <c r="P216" s="112"/>
      <c r="Q216" s="112"/>
      <c r="R216" s="112"/>
      <c r="S216" s="112"/>
      <c r="T216" s="112"/>
      <c r="U216" s="112"/>
    </row>
    <row r="217" spans="1:21" ht="24.95">
      <c r="A217" s="107" t="s">
        <v>1382</v>
      </c>
      <c r="B217" s="108" t="s">
        <v>1858</v>
      </c>
      <c r="C217" s="112"/>
      <c r="D217" s="112"/>
      <c r="E217" s="112"/>
      <c r="F217" s="112"/>
      <c r="G217" s="112"/>
      <c r="H217" s="112"/>
      <c r="I217" s="112"/>
      <c r="J217" s="112"/>
      <c r="K217" s="112"/>
      <c r="L217" s="112"/>
      <c r="M217" s="112"/>
      <c r="N217" s="112"/>
      <c r="O217" s="112"/>
      <c r="P217" s="112"/>
      <c r="Q217" s="112"/>
      <c r="R217" s="112"/>
      <c r="S217" s="112"/>
      <c r="T217" s="112"/>
      <c r="U217" s="112"/>
    </row>
    <row r="218" spans="1:21">
      <c r="A218" s="107" t="s">
        <v>1859</v>
      </c>
      <c r="B218" s="108" t="s">
        <v>1860</v>
      </c>
      <c r="C218" s="112"/>
      <c r="D218" s="112"/>
      <c r="E218" s="112"/>
      <c r="F218" s="112"/>
      <c r="G218" s="112"/>
      <c r="H218" s="112"/>
      <c r="I218" s="112"/>
      <c r="J218" s="112"/>
      <c r="K218" s="112"/>
      <c r="L218" s="112"/>
      <c r="M218" s="112"/>
      <c r="N218" s="112"/>
      <c r="O218" s="112"/>
      <c r="P218" s="112"/>
      <c r="Q218" s="112"/>
      <c r="R218" s="112"/>
      <c r="S218" s="112"/>
      <c r="T218" s="112"/>
      <c r="U218" s="112"/>
    </row>
    <row r="219" spans="1:21">
      <c r="A219" s="107" t="s">
        <v>1861</v>
      </c>
      <c r="B219" s="108" t="s">
        <v>1862</v>
      </c>
      <c r="C219" s="112"/>
      <c r="D219" s="112"/>
      <c r="E219" s="112"/>
      <c r="F219" s="112"/>
      <c r="G219" s="112"/>
      <c r="H219" s="112"/>
      <c r="I219" s="112"/>
      <c r="J219" s="112"/>
      <c r="K219" s="112"/>
      <c r="L219" s="112"/>
      <c r="M219" s="112"/>
      <c r="N219" s="112"/>
      <c r="O219" s="112"/>
      <c r="P219" s="112"/>
      <c r="Q219" s="112"/>
      <c r="R219" s="112"/>
      <c r="S219" s="112"/>
      <c r="T219" s="112"/>
      <c r="U219" s="112"/>
    </row>
    <row r="220" spans="1:21">
      <c r="A220" s="107" t="s">
        <v>1385</v>
      </c>
      <c r="B220" s="108" t="s">
        <v>1863</v>
      </c>
      <c r="C220" s="112"/>
      <c r="D220" s="112"/>
      <c r="E220" s="112"/>
      <c r="F220" s="112"/>
      <c r="G220" s="112"/>
      <c r="H220" s="112"/>
      <c r="I220" s="112"/>
      <c r="J220" s="112"/>
      <c r="K220" s="112"/>
      <c r="L220" s="112"/>
      <c r="M220" s="112"/>
      <c r="N220" s="112"/>
      <c r="O220" s="112"/>
      <c r="P220" s="112"/>
      <c r="Q220" s="112"/>
      <c r="R220" s="112"/>
      <c r="S220" s="112"/>
      <c r="T220" s="112"/>
      <c r="U220" s="112"/>
    </row>
    <row r="221" spans="1:21" ht="37.5">
      <c r="A221" s="107" t="s">
        <v>1864</v>
      </c>
      <c r="B221" s="108" t="s">
        <v>1865</v>
      </c>
      <c r="C221" s="112"/>
      <c r="D221" s="112"/>
      <c r="E221" s="112"/>
      <c r="F221" s="112"/>
      <c r="G221" s="112"/>
      <c r="H221" s="112"/>
      <c r="I221" s="112"/>
      <c r="J221" s="112"/>
      <c r="K221" s="112"/>
      <c r="L221" s="112"/>
      <c r="M221" s="112"/>
      <c r="N221" s="112"/>
      <c r="O221" s="112"/>
      <c r="P221" s="112"/>
      <c r="Q221" s="112"/>
      <c r="R221" s="112"/>
      <c r="S221" s="112"/>
      <c r="T221" s="112"/>
      <c r="U221" s="112"/>
    </row>
    <row r="222" spans="1:21">
      <c r="A222" s="107" t="s">
        <v>1387</v>
      </c>
      <c r="B222" s="108" t="s">
        <v>1866</v>
      </c>
      <c r="C222" s="112"/>
      <c r="D222" s="112"/>
      <c r="E222" s="112"/>
      <c r="F222" s="112"/>
      <c r="G222" s="112"/>
      <c r="H222" s="112"/>
      <c r="I222" s="112"/>
      <c r="J222" s="112"/>
      <c r="K222" s="112"/>
      <c r="L222" s="112"/>
      <c r="M222" s="112"/>
      <c r="N222" s="112"/>
      <c r="O222" s="112"/>
      <c r="P222" s="112"/>
      <c r="Q222" s="112"/>
      <c r="R222" s="112"/>
      <c r="S222" s="112"/>
      <c r="T222" s="112"/>
      <c r="U222" s="112"/>
    </row>
    <row r="223" spans="1:21" ht="24.95">
      <c r="A223" s="107" t="s">
        <v>1388</v>
      </c>
      <c r="B223" s="108" t="s">
        <v>1867</v>
      </c>
      <c r="C223" s="112"/>
      <c r="D223" s="112"/>
      <c r="E223" s="112"/>
      <c r="F223" s="112"/>
      <c r="G223" s="112"/>
      <c r="H223" s="112"/>
      <c r="I223" s="112"/>
      <c r="J223" s="112"/>
      <c r="K223" s="112"/>
      <c r="L223" s="112"/>
      <c r="M223" s="112"/>
      <c r="N223" s="112"/>
      <c r="O223" s="112"/>
      <c r="P223" s="112"/>
      <c r="Q223" s="112"/>
      <c r="R223" s="112"/>
      <c r="S223" s="112"/>
      <c r="T223" s="112"/>
      <c r="U223" s="112"/>
    </row>
    <row r="224" spans="1:21">
      <c r="A224" s="107" t="s">
        <v>1389</v>
      </c>
      <c r="B224" s="108" t="s">
        <v>1868</v>
      </c>
      <c r="C224" s="112"/>
      <c r="D224" s="112"/>
      <c r="E224" s="112"/>
      <c r="F224" s="112"/>
      <c r="G224" s="112"/>
      <c r="H224" s="112"/>
      <c r="I224" s="112"/>
      <c r="J224" s="112"/>
      <c r="K224" s="112"/>
      <c r="L224" s="112"/>
      <c r="M224" s="112"/>
      <c r="N224" s="112"/>
      <c r="O224" s="112"/>
      <c r="P224" s="112"/>
      <c r="Q224" s="112"/>
      <c r="R224" s="112"/>
      <c r="S224" s="112"/>
      <c r="T224" s="112"/>
      <c r="U224" s="112"/>
    </row>
    <row r="225" spans="1:21">
      <c r="A225" s="107" t="s">
        <v>1390</v>
      </c>
      <c r="B225" s="108" t="s">
        <v>1869</v>
      </c>
      <c r="C225" s="112"/>
      <c r="D225" s="112"/>
      <c r="E225" s="112"/>
      <c r="F225" s="112"/>
      <c r="G225" s="112"/>
      <c r="H225" s="112"/>
      <c r="I225" s="112"/>
      <c r="J225" s="112"/>
      <c r="K225" s="112"/>
      <c r="L225" s="112"/>
      <c r="M225" s="112"/>
      <c r="N225" s="112"/>
      <c r="O225" s="112"/>
      <c r="P225" s="112"/>
      <c r="Q225" s="112"/>
      <c r="R225" s="112"/>
      <c r="S225" s="112"/>
      <c r="T225" s="112"/>
      <c r="U225" s="112"/>
    </row>
    <row r="226" spans="1:21">
      <c r="A226" s="107" t="s">
        <v>1391</v>
      </c>
      <c r="B226" s="108" t="s">
        <v>1870</v>
      </c>
      <c r="C226" s="112"/>
      <c r="D226" s="112"/>
      <c r="E226" s="112"/>
      <c r="F226" s="112"/>
      <c r="G226" s="112"/>
      <c r="H226" s="112"/>
      <c r="I226" s="112"/>
      <c r="J226" s="112"/>
      <c r="K226" s="112"/>
      <c r="L226" s="112"/>
      <c r="M226" s="112"/>
      <c r="N226" s="112"/>
      <c r="O226" s="112"/>
      <c r="P226" s="112"/>
      <c r="Q226" s="112"/>
      <c r="R226" s="112"/>
      <c r="S226" s="112"/>
      <c r="T226" s="112"/>
      <c r="U226" s="112"/>
    </row>
    <row r="227" spans="1:21" ht="37.5">
      <c r="A227" s="107" t="s">
        <v>1392</v>
      </c>
      <c r="B227" s="108" t="s">
        <v>1871</v>
      </c>
      <c r="C227" s="112"/>
      <c r="D227" s="112"/>
      <c r="E227" s="112"/>
      <c r="F227" s="112"/>
      <c r="G227" s="112"/>
      <c r="H227" s="112"/>
      <c r="I227" s="112"/>
      <c r="J227" s="112"/>
      <c r="K227" s="112"/>
      <c r="L227" s="112"/>
      <c r="M227" s="112"/>
      <c r="N227" s="112"/>
      <c r="O227" s="112"/>
      <c r="P227" s="112"/>
      <c r="Q227" s="112"/>
      <c r="R227" s="112"/>
      <c r="S227" s="112"/>
      <c r="T227" s="112"/>
      <c r="U227" s="112"/>
    </row>
    <row r="228" spans="1:21">
      <c r="A228" s="107" t="s">
        <v>1393</v>
      </c>
      <c r="B228" s="115" t="s">
        <v>1872</v>
      </c>
      <c r="C228" s="112"/>
      <c r="D228" s="112"/>
      <c r="E228" s="112"/>
      <c r="F228" s="112"/>
      <c r="G228" s="112"/>
      <c r="H228" s="112"/>
      <c r="I228" s="112"/>
      <c r="J228" s="112"/>
      <c r="K228" s="112"/>
      <c r="L228" s="112"/>
      <c r="M228" s="112"/>
      <c r="N228" s="112"/>
      <c r="O228" s="112"/>
      <c r="P228" s="112"/>
      <c r="Q228" s="112"/>
      <c r="R228" s="112"/>
      <c r="S228" s="112"/>
      <c r="T228" s="112"/>
      <c r="U228" s="112"/>
    </row>
    <row r="229" spans="1:21">
      <c r="A229" s="107" t="s">
        <v>1394</v>
      </c>
      <c r="B229" s="108" t="s">
        <v>1873</v>
      </c>
      <c r="C229" s="112"/>
      <c r="D229" s="112"/>
      <c r="E229" s="112"/>
      <c r="F229" s="112"/>
      <c r="G229" s="112"/>
      <c r="H229" s="112"/>
      <c r="I229" s="112"/>
      <c r="J229" s="112"/>
      <c r="K229" s="112"/>
      <c r="L229" s="112"/>
      <c r="M229" s="112"/>
      <c r="N229" s="112"/>
      <c r="O229" s="112"/>
      <c r="P229" s="112"/>
      <c r="Q229" s="112"/>
      <c r="R229" s="112"/>
      <c r="S229" s="112"/>
      <c r="T229" s="112"/>
      <c r="U229" s="112"/>
    </row>
    <row r="230" spans="1:21" ht="24.95">
      <c r="A230" s="107" t="s">
        <v>1395</v>
      </c>
      <c r="B230" s="108" t="s">
        <v>1874</v>
      </c>
      <c r="C230" s="112"/>
      <c r="D230" s="112"/>
      <c r="E230" s="112"/>
      <c r="F230" s="112"/>
      <c r="G230" s="112"/>
      <c r="H230" s="112"/>
      <c r="I230" s="112"/>
      <c r="J230" s="112"/>
      <c r="K230" s="112"/>
      <c r="L230" s="112"/>
      <c r="M230" s="112"/>
      <c r="N230" s="112"/>
      <c r="O230" s="112"/>
      <c r="P230" s="112"/>
      <c r="Q230" s="112"/>
      <c r="R230" s="112"/>
      <c r="S230" s="112"/>
      <c r="T230" s="112"/>
      <c r="U230" s="112"/>
    </row>
    <row r="231" spans="1:21" ht="37.5">
      <c r="A231" s="107" t="s">
        <v>1396</v>
      </c>
      <c r="B231" s="108" t="s">
        <v>1875</v>
      </c>
      <c r="C231" s="112"/>
      <c r="D231" s="112"/>
      <c r="E231" s="112"/>
      <c r="F231" s="112"/>
      <c r="G231" s="112"/>
      <c r="H231" s="112"/>
      <c r="I231" s="112"/>
      <c r="J231" s="112"/>
      <c r="K231" s="112"/>
      <c r="L231" s="112"/>
      <c r="M231" s="112"/>
      <c r="N231" s="112"/>
      <c r="O231" s="112"/>
      <c r="P231" s="112"/>
      <c r="Q231" s="112"/>
      <c r="R231" s="112"/>
      <c r="S231" s="112"/>
      <c r="T231" s="112"/>
      <c r="U231" s="112"/>
    </row>
    <row r="232" spans="1:21">
      <c r="A232" s="107" t="s">
        <v>1397</v>
      </c>
      <c r="B232" s="108" t="s">
        <v>1876</v>
      </c>
      <c r="C232" s="112"/>
      <c r="D232" s="112"/>
      <c r="E232" s="112"/>
      <c r="F232" s="112"/>
      <c r="G232" s="112"/>
      <c r="H232" s="112"/>
      <c r="I232" s="112"/>
      <c r="J232" s="112"/>
      <c r="K232" s="112"/>
      <c r="L232" s="112"/>
      <c r="M232" s="112"/>
      <c r="N232" s="112"/>
      <c r="O232" s="112"/>
      <c r="P232" s="112"/>
      <c r="Q232" s="112"/>
      <c r="R232" s="112"/>
      <c r="S232" s="112"/>
      <c r="T232" s="112"/>
      <c r="U232" s="112"/>
    </row>
    <row r="233" spans="1:21">
      <c r="A233" s="107" t="s">
        <v>1398</v>
      </c>
      <c r="B233" s="108" t="s">
        <v>1877</v>
      </c>
      <c r="C233" s="112"/>
      <c r="D233" s="112"/>
      <c r="E233" s="112"/>
      <c r="F233" s="112"/>
      <c r="G233" s="112"/>
      <c r="H233" s="112"/>
      <c r="I233" s="112"/>
      <c r="J233" s="112"/>
      <c r="K233" s="112"/>
      <c r="L233" s="112"/>
      <c r="M233" s="112"/>
      <c r="N233" s="112"/>
      <c r="O233" s="112"/>
      <c r="P233" s="112"/>
      <c r="Q233" s="112"/>
      <c r="R233" s="112"/>
      <c r="S233" s="112"/>
      <c r="T233" s="112"/>
      <c r="U233" s="112"/>
    </row>
    <row r="234" spans="1:21">
      <c r="A234" s="107" t="s">
        <v>1399</v>
      </c>
      <c r="B234" s="108" t="s">
        <v>1878</v>
      </c>
      <c r="C234" s="112"/>
      <c r="D234" s="112"/>
      <c r="E234" s="112"/>
      <c r="F234" s="112"/>
      <c r="G234" s="112"/>
      <c r="H234" s="112"/>
      <c r="I234" s="112"/>
      <c r="J234" s="112"/>
      <c r="K234" s="112"/>
      <c r="L234" s="112"/>
      <c r="M234" s="112"/>
      <c r="N234" s="112"/>
      <c r="O234" s="112"/>
      <c r="P234" s="112"/>
      <c r="Q234" s="112"/>
      <c r="R234" s="112"/>
      <c r="S234" s="112"/>
      <c r="T234" s="112"/>
      <c r="U234" s="112"/>
    </row>
    <row r="235" spans="1:21" ht="37.5">
      <c r="A235" s="107" t="s">
        <v>1400</v>
      </c>
      <c r="B235" s="108" t="s">
        <v>1879</v>
      </c>
      <c r="C235" s="112"/>
      <c r="D235" s="112"/>
      <c r="E235" s="112"/>
      <c r="F235" s="112"/>
      <c r="G235" s="112"/>
      <c r="H235" s="112"/>
      <c r="I235" s="112"/>
      <c r="J235" s="112"/>
      <c r="K235" s="112"/>
      <c r="L235" s="112"/>
      <c r="M235" s="112"/>
      <c r="N235" s="112"/>
      <c r="O235" s="112"/>
      <c r="P235" s="112"/>
      <c r="Q235" s="112"/>
      <c r="R235" s="112"/>
      <c r="S235" s="112"/>
      <c r="T235" s="112"/>
      <c r="U235" s="112"/>
    </row>
    <row r="236" spans="1:21" ht="24.95">
      <c r="A236" s="107" t="s">
        <v>1401</v>
      </c>
      <c r="B236" s="108" t="s">
        <v>1880</v>
      </c>
      <c r="C236" s="112"/>
      <c r="D236" s="112"/>
      <c r="E236" s="112"/>
      <c r="F236" s="112"/>
      <c r="G236" s="112"/>
      <c r="H236" s="112"/>
      <c r="I236" s="112"/>
      <c r="J236" s="112"/>
      <c r="K236" s="112"/>
      <c r="L236" s="112"/>
      <c r="M236" s="112"/>
      <c r="N236" s="112"/>
      <c r="O236" s="112"/>
      <c r="P236" s="112"/>
      <c r="Q236" s="112"/>
      <c r="R236" s="112"/>
      <c r="S236" s="112"/>
      <c r="T236" s="112"/>
      <c r="U236" s="112"/>
    </row>
    <row r="237" spans="1:21" ht="24.95">
      <c r="A237" s="107" t="s">
        <v>1402</v>
      </c>
      <c r="B237" s="108" t="s">
        <v>1881</v>
      </c>
      <c r="C237" s="112"/>
      <c r="D237" s="112"/>
      <c r="E237" s="112"/>
      <c r="F237" s="112"/>
      <c r="G237" s="112"/>
      <c r="H237" s="112"/>
      <c r="I237" s="112"/>
      <c r="J237" s="112"/>
      <c r="K237" s="112"/>
      <c r="L237" s="112"/>
      <c r="M237" s="112"/>
      <c r="N237" s="112"/>
      <c r="O237" s="112"/>
      <c r="P237" s="112"/>
      <c r="Q237" s="112"/>
      <c r="R237" s="112"/>
      <c r="S237" s="112"/>
      <c r="T237" s="112"/>
      <c r="U237" s="112"/>
    </row>
    <row r="238" spans="1:21" ht="62.45">
      <c r="A238" s="107" t="s">
        <v>1882</v>
      </c>
      <c r="B238" s="108" t="s">
        <v>1883</v>
      </c>
      <c r="C238" s="112"/>
      <c r="D238" s="112"/>
      <c r="E238" s="112"/>
      <c r="F238" s="112"/>
      <c r="G238" s="112"/>
      <c r="H238" s="112"/>
      <c r="I238" s="112"/>
      <c r="J238" s="112"/>
      <c r="K238" s="112"/>
      <c r="L238" s="112"/>
      <c r="M238" s="112"/>
      <c r="N238" s="112"/>
      <c r="O238" s="112"/>
      <c r="P238" s="112"/>
      <c r="Q238" s="112"/>
      <c r="R238" s="112"/>
      <c r="S238" s="112"/>
      <c r="T238" s="112"/>
      <c r="U238" s="112"/>
    </row>
    <row r="239" spans="1:21">
      <c r="A239" s="107" t="s">
        <v>1404</v>
      </c>
      <c r="B239" s="108" t="s">
        <v>1884</v>
      </c>
      <c r="C239" s="112"/>
      <c r="D239" s="112"/>
      <c r="E239" s="112"/>
      <c r="F239" s="112"/>
      <c r="G239" s="112"/>
      <c r="H239" s="112"/>
      <c r="I239" s="112"/>
      <c r="J239" s="112"/>
      <c r="K239" s="112"/>
      <c r="L239" s="112"/>
      <c r="M239" s="112"/>
      <c r="N239" s="112"/>
      <c r="O239" s="112"/>
      <c r="P239" s="112"/>
      <c r="Q239" s="112"/>
      <c r="R239" s="112"/>
      <c r="S239" s="112"/>
      <c r="T239" s="112"/>
      <c r="U239" s="112"/>
    </row>
    <row r="240" spans="1:21">
      <c r="A240" s="107" t="s">
        <v>1405</v>
      </c>
      <c r="B240" s="108" t="s">
        <v>1885</v>
      </c>
      <c r="C240" s="112"/>
      <c r="D240" s="112"/>
      <c r="E240" s="112"/>
      <c r="F240" s="112"/>
      <c r="G240" s="112"/>
      <c r="H240" s="112"/>
      <c r="I240" s="112"/>
      <c r="J240" s="112"/>
      <c r="K240" s="112"/>
      <c r="L240" s="112"/>
      <c r="M240" s="112"/>
      <c r="N240" s="112"/>
      <c r="O240" s="112"/>
      <c r="P240" s="112"/>
      <c r="Q240" s="112"/>
      <c r="R240" s="112"/>
      <c r="S240" s="112"/>
      <c r="T240" s="112"/>
      <c r="U240" s="112"/>
    </row>
    <row r="241" spans="1:21">
      <c r="A241" s="107" t="s">
        <v>1406</v>
      </c>
      <c r="B241" s="108" t="s">
        <v>1886</v>
      </c>
      <c r="C241" s="112"/>
      <c r="D241" s="112"/>
      <c r="E241" s="112"/>
      <c r="F241" s="112"/>
      <c r="G241" s="112"/>
      <c r="H241" s="112"/>
      <c r="I241" s="112"/>
      <c r="J241" s="112"/>
      <c r="K241" s="112"/>
      <c r="L241" s="112"/>
      <c r="M241" s="112"/>
      <c r="N241" s="112"/>
      <c r="O241" s="112"/>
      <c r="P241" s="112"/>
      <c r="Q241" s="112"/>
      <c r="R241" s="112"/>
      <c r="S241" s="112"/>
      <c r="T241" s="112"/>
      <c r="U241" s="112"/>
    </row>
    <row r="242" spans="1:21">
      <c r="A242" s="107" t="s">
        <v>1887</v>
      </c>
      <c r="B242" s="108" t="s">
        <v>1888</v>
      </c>
      <c r="C242" s="112"/>
      <c r="D242" s="112"/>
      <c r="E242" s="112"/>
      <c r="F242" s="112"/>
      <c r="G242" s="112"/>
      <c r="H242" s="112"/>
      <c r="I242" s="112"/>
      <c r="J242" s="112"/>
      <c r="K242" s="112"/>
      <c r="L242" s="112"/>
      <c r="M242" s="112"/>
      <c r="N242" s="112"/>
      <c r="O242" s="112"/>
      <c r="P242" s="112"/>
      <c r="Q242" s="112"/>
      <c r="R242" s="112"/>
      <c r="S242" s="112"/>
      <c r="T242" s="112"/>
      <c r="U242" s="112"/>
    </row>
    <row r="243" spans="1:21">
      <c r="A243" s="107" t="s">
        <v>1408</v>
      </c>
      <c r="B243" s="108" t="s">
        <v>1889</v>
      </c>
      <c r="C243" s="112"/>
      <c r="D243" s="112"/>
      <c r="E243" s="112"/>
      <c r="F243" s="112"/>
      <c r="G243" s="112"/>
      <c r="H243" s="112"/>
      <c r="I243" s="112"/>
      <c r="J243" s="112"/>
      <c r="K243" s="112"/>
      <c r="L243" s="112"/>
      <c r="M243" s="112"/>
      <c r="N243" s="112"/>
      <c r="O243" s="112"/>
      <c r="P243" s="112"/>
      <c r="Q243" s="112"/>
      <c r="R243" s="112"/>
      <c r="S243" s="112"/>
      <c r="T243" s="112"/>
      <c r="U243" s="112"/>
    </row>
    <row r="244" spans="1:21" ht="37.5">
      <c r="A244" s="107" t="s">
        <v>1409</v>
      </c>
      <c r="B244" s="108" t="s">
        <v>1890</v>
      </c>
      <c r="C244" s="112"/>
      <c r="D244" s="112"/>
      <c r="E244" s="112"/>
      <c r="F244" s="112"/>
      <c r="G244" s="112"/>
      <c r="H244" s="112"/>
      <c r="I244" s="112"/>
      <c r="J244" s="112"/>
      <c r="K244" s="112"/>
      <c r="L244" s="112"/>
      <c r="M244" s="112"/>
      <c r="N244" s="112"/>
      <c r="O244" s="112"/>
      <c r="P244" s="112"/>
      <c r="Q244" s="112"/>
      <c r="R244" s="112"/>
      <c r="S244" s="112"/>
      <c r="T244" s="112"/>
      <c r="U244" s="112"/>
    </row>
    <row r="245" spans="1:21" ht="37.5">
      <c r="A245" s="107" t="s">
        <v>1410</v>
      </c>
      <c r="B245" s="108" t="s">
        <v>1891</v>
      </c>
      <c r="C245" s="112"/>
      <c r="D245" s="112"/>
      <c r="E245" s="112"/>
      <c r="F245" s="112"/>
      <c r="G245" s="112"/>
      <c r="H245" s="112"/>
      <c r="I245" s="112"/>
      <c r="J245" s="112"/>
      <c r="K245" s="112"/>
      <c r="L245" s="112"/>
      <c r="M245" s="112"/>
      <c r="N245" s="112"/>
      <c r="O245" s="112"/>
      <c r="P245" s="112"/>
      <c r="Q245" s="112"/>
      <c r="R245" s="112"/>
      <c r="S245" s="112"/>
      <c r="T245" s="112"/>
      <c r="U245" s="112"/>
    </row>
    <row r="246" spans="1:21" ht="24.95">
      <c r="A246" s="107" t="s">
        <v>1411</v>
      </c>
      <c r="B246" s="108" t="s">
        <v>1892</v>
      </c>
      <c r="C246" s="112"/>
      <c r="D246" s="112"/>
      <c r="E246" s="112"/>
      <c r="F246" s="112"/>
      <c r="G246" s="112"/>
      <c r="H246" s="112"/>
      <c r="I246" s="112"/>
      <c r="J246" s="112"/>
      <c r="K246" s="112"/>
      <c r="L246" s="112"/>
      <c r="M246" s="112"/>
      <c r="N246" s="112"/>
      <c r="O246" s="112"/>
      <c r="P246" s="112"/>
      <c r="Q246" s="112"/>
      <c r="R246" s="112"/>
      <c r="S246" s="112"/>
      <c r="T246" s="112"/>
      <c r="U246" s="112"/>
    </row>
    <row r="247" spans="1:21" ht="24.95">
      <c r="A247" s="107" t="s">
        <v>1412</v>
      </c>
      <c r="B247" s="108" t="s">
        <v>1893</v>
      </c>
      <c r="C247" s="112"/>
      <c r="D247" s="112"/>
      <c r="E247" s="112"/>
      <c r="F247" s="112"/>
      <c r="G247" s="112"/>
      <c r="H247" s="112"/>
      <c r="I247" s="112"/>
      <c r="J247" s="112"/>
      <c r="K247" s="112"/>
      <c r="L247" s="112"/>
      <c r="M247" s="112"/>
      <c r="N247" s="112"/>
      <c r="O247" s="112"/>
      <c r="P247" s="112"/>
      <c r="Q247" s="112"/>
      <c r="R247" s="112"/>
      <c r="S247" s="112"/>
      <c r="T247" s="112"/>
      <c r="U247" s="112"/>
    </row>
    <row r="248" spans="1:21">
      <c r="A248" s="107" t="s">
        <v>1413</v>
      </c>
      <c r="B248" s="108" t="s">
        <v>1894</v>
      </c>
      <c r="C248" s="112"/>
      <c r="D248" s="112"/>
      <c r="E248" s="112"/>
      <c r="F248" s="112"/>
      <c r="G248" s="112"/>
      <c r="H248" s="112"/>
      <c r="I248" s="112"/>
      <c r="J248" s="112"/>
      <c r="K248" s="112"/>
      <c r="L248" s="112"/>
      <c r="M248" s="112"/>
      <c r="N248" s="112"/>
      <c r="O248" s="112"/>
      <c r="P248" s="112"/>
      <c r="Q248" s="112"/>
      <c r="R248" s="112"/>
      <c r="S248" s="112"/>
      <c r="T248" s="112"/>
      <c r="U248" s="112"/>
    </row>
    <row r="249" spans="1:21">
      <c r="A249" s="107" t="s">
        <v>1414</v>
      </c>
      <c r="B249" s="108" t="s">
        <v>1895</v>
      </c>
      <c r="C249" s="112"/>
      <c r="D249" s="112"/>
      <c r="E249" s="112"/>
      <c r="F249" s="112"/>
      <c r="G249" s="112"/>
      <c r="H249" s="112"/>
      <c r="I249" s="112"/>
      <c r="J249" s="112"/>
      <c r="K249" s="112"/>
      <c r="L249" s="112"/>
      <c r="M249" s="112"/>
      <c r="N249" s="112"/>
      <c r="O249" s="112"/>
      <c r="P249" s="112"/>
      <c r="Q249" s="112"/>
      <c r="R249" s="112"/>
      <c r="S249" s="112"/>
      <c r="T249" s="112"/>
      <c r="U249" s="112"/>
    </row>
    <row r="250" spans="1:21">
      <c r="A250" s="107" t="s">
        <v>1415</v>
      </c>
      <c r="B250" s="108" t="s">
        <v>1896</v>
      </c>
      <c r="C250" s="112"/>
      <c r="D250" s="112"/>
      <c r="E250" s="112"/>
      <c r="F250" s="112"/>
      <c r="G250" s="112"/>
      <c r="H250" s="112"/>
      <c r="I250" s="112"/>
      <c r="J250" s="112"/>
      <c r="K250" s="112"/>
      <c r="L250" s="112"/>
      <c r="M250" s="112"/>
      <c r="N250" s="112"/>
      <c r="O250" s="112"/>
      <c r="P250" s="112"/>
      <c r="Q250" s="112"/>
      <c r="R250" s="112"/>
      <c r="S250" s="112"/>
      <c r="T250" s="112"/>
      <c r="U250" s="112"/>
    </row>
  </sheetData>
  <sheetProtection algorithmName="SHA-512" hashValue="Ht78lRsuVzC9xx5HPptpIcrT236/uSvD0UbJzq3abj0dtri8Aic7P5pX7DLxi3IN76sGLkh9Wm4uQ0pZKwGp0g==" saltValue="+nOSFckNwhT/5300y1B5DQ==" spinCount="100000" sheet="1" objects="1" scenarios="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1E6E7-8797-426C-BA75-2A6711B2B246}">
  <sheetPr>
    <tabColor rgb="FF000000"/>
  </sheetPr>
  <dimension ref="A1:R640"/>
  <sheetViews>
    <sheetView topLeftCell="A640" workbookViewId="0">
      <selection activeCell="L660" sqref="L660"/>
    </sheetView>
  </sheetViews>
  <sheetFormatPr defaultRowHeight="18"/>
  <sheetData>
    <row r="1" spans="1:18">
      <c r="A1" s="116" t="s">
        <v>1897</v>
      </c>
      <c r="B1" s="117"/>
      <c r="C1" s="117"/>
      <c r="D1" s="117"/>
      <c r="E1" s="117"/>
      <c r="F1" s="118"/>
      <c r="G1" s="117"/>
      <c r="H1" s="117"/>
      <c r="I1" s="117"/>
      <c r="J1" s="117"/>
      <c r="K1" s="117"/>
      <c r="L1" s="117"/>
      <c r="M1" s="117"/>
      <c r="N1" s="117"/>
      <c r="O1" s="117"/>
      <c r="P1" s="119"/>
      <c r="Q1" s="119"/>
      <c r="R1" s="119"/>
    </row>
    <row r="2" spans="1:18" ht="80.099999999999994">
      <c r="A2" s="120" t="s">
        <v>1459</v>
      </c>
      <c r="B2" s="121" t="s">
        <v>1460</v>
      </c>
      <c r="C2" s="121" t="s">
        <v>1461</v>
      </c>
      <c r="D2" s="121" t="s">
        <v>1898</v>
      </c>
      <c r="E2" s="121" t="s">
        <v>1899</v>
      </c>
      <c r="F2" s="121" t="s">
        <v>1900</v>
      </c>
      <c r="G2" s="121" t="s">
        <v>1901</v>
      </c>
      <c r="H2" s="121" t="s">
        <v>1902</v>
      </c>
      <c r="I2" s="121" t="s">
        <v>1903</v>
      </c>
      <c r="J2" s="121" t="s">
        <v>1904</v>
      </c>
      <c r="K2" s="121" t="s">
        <v>1905</v>
      </c>
      <c r="L2" s="122" t="s">
        <v>1906</v>
      </c>
      <c r="M2" s="123" t="s">
        <v>1907</v>
      </c>
      <c r="N2" s="123" t="s">
        <v>1908</v>
      </c>
      <c r="O2" s="123" t="s">
        <v>1909</v>
      </c>
      <c r="P2" s="123" t="s">
        <v>1910</v>
      </c>
      <c r="Q2" s="123" t="s">
        <v>1911</v>
      </c>
      <c r="R2" s="123" t="s">
        <v>1912</v>
      </c>
    </row>
    <row r="3" spans="1:18" ht="129.94999999999999">
      <c r="A3" s="124" t="s">
        <v>1913</v>
      </c>
      <c r="B3" s="125" t="s">
        <v>240</v>
      </c>
      <c r="C3" s="125" t="s">
        <v>241</v>
      </c>
      <c r="D3" s="125" t="s">
        <v>1914</v>
      </c>
      <c r="E3" s="125" t="s">
        <v>1915</v>
      </c>
      <c r="F3" s="125" t="s">
        <v>1916</v>
      </c>
      <c r="G3" s="125" t="s">
        <v>1917</v>
      </c>
      <c r="H3" s="125" t="s">
        <v>1918</v>
      </c>
      <c r="I3" s="125" t="s">
        <v>1919</v>
      </c>
      <c r="J3" s="125" t="s">
        <v>1920</v>
      </c>
      <c r="K3" s="125" t="s">
        <v>1921</v>
      </c>
      <c r="L3" s="125" t="s">
        <v>243</v>
      </c>
      <c r="M3" s="125" t="s">
        <v>297</v>
      </c>
      <c r="N3" s="125" t="s">
        <v>245</v>
      </c>
      <c r="O3" s="125" t="s">
        <v>1922</v>
      </c>
      <c r="P3" s="101" t="s">
        <v>297</v>
      </c>
      <c r="Q3" s="101" t="s">
        <v>245</v>
      </c>
      <c r="R3" s="101" t="s">
        <v>1923</v>
      </c>
    </row>
    <row r="4" spans="1:18" ht="129.94999999999999">
      <c r="A4" s="124" t="s">
        <v>1924</v>
      </c>
      <c r="B4" s="125" t="s">
        <v>240</v>
      </c>
      <c r="C4" s="125" t="s">
        <v>241</v>
      </c>
      <c r="D4" s="125" t="s">
        <v>1914</v>
      </c>
      <c r="E4" s="125" t="s">
        <v>1925</v>
      </c>
      <c r="F4" s="125" t="s">
        <v>1926</v>
      </c>
      <c r="G4" s="125" t="s">
        <v>1917</v>
      </c>
      <c r="H4" s="125" t="s">
        <v>1918</v>
      </c>
      <c r="I4" s="125" t="s">
        <v>1919</v>
      </c>
      <c r="J4" s="125" t="s">
        <v>1927</v>
      </c>
      <c r="K4" s="125" t="s">
        <v>1928</v>
      </c>
      <c r="L4" s="125" t="s">
        <v>243</v>
      </c>
      <c r="M4" s="125" t="s">
        <v>297</v>
      </c>
      <c r="N4" s="125" t="s">
        <v>245</v>
      </c>
      <c r="O4" s="125" t="s">
        <v>1922</v>
      </c>
      <c r="P4" s="101" t="s">
        <v>297</v>
      </c>
      <c r="Q4" s="101" t="s">
        <v>245</v>
      </c>
      <c r="R4" s="101" t="s">
        <v>1923</v>
      </c>
    </row>
    <row r="5" spans="1:18" ht="129.94999999999999">
      <c r="A5" s="124" t="s">
        <v>1929</v>
      </c>
      <c r="B5" s="125" t="s">
        <v>240</v>
      </c>
      <c r="C5" s="125" t="s">
        <v>241</v>
      </c>
      <c r="D5" s="125" t="s">
        <v>1914</v>
      </c>
      <c r="E5" s="125" t="s">
        <v>1930</v>
      </c>
      <c r="F5" s="125" t="s">
        <v>1931</v>
      </c>
      <c r="G5" s="125" t="s">
        <v>1917</v>
      </c>
      <c r="H5" s="125" t="s">
        <v>1918</v>
      </c>
      <c r="I5" s="125" t="s">
        <v>1919</v>
      </c>
      <c r="J5" s="125" t="s">
        <v>1932</v>
      </c>
      <c r="K5" s="125" t="s">
        <v>1933</v>
      </c>
      <c r="L5" s="125" t="s">
        <v>243</v>
      </c>
      <c r="M5" s="125" t="s">
        <v>297</v>
      </c>
      <c r="N5" s="125" t="s">
        <v>245</v>
      </c>
      <c r="O5" s="125" t="s">
        <v>1922</v>
      </c>
      <c r="P5" s="101" t="s">
        <v>297</v>
      </c>
      <c r="Q5" s="101" t="s">
        <v>245</v>
      </c>
      <c r="R5" s="101" t="s">
        <v>1923</v>
      </c>
    </row>
    <row r="6" spans="1:18" ht="129.94999999999999">
      <c r="A6" s="124" t="s">
        <v>1934</v>
      </c>
      <c r="B6" s="125" t="s">
        <v>240</v>
      </c>
      <c r="C6" s="125" t="s">
        <v>241</v>
      </c>
      <c r="D6" s="125" t="s">
        <v>242</v>
      </c>
      <c r="E6" s="125"/>
      <c r="F6" s="125"/>
      <c r="G6" s="125" t="s">
        <v>1917</v>
      </c>
      <c r="H6" s="125" t="s">
        <v>1918</v>
      </c>
      <c r="I6" s="125" t="s">
        <v>1935</v>
      </c>
      <c r="J6" s="125"/>
      <c r="K6" s="125"/>
      <c r="L6" s="125" t="s">
        <v>243</v>
      </c>
      <c r="M6" s="125" t="s">
        <v>297</v>
      </c>
      <c r="N6" s="125" t="s">
        <v>245</v>
      </c>
      <c r="O6" s="125" t="s">
        <v>1922</v>
      </c>
      <c r="P6" s="101" t="s">
        <v>297</v>
      </c>
      <c r="Q6" s="101" t="s">
        <v>245</v>
      </c>
      <c r="R6" s="101" t="s">
        <v>1923</v>
      </c>
    </row>
    <row r="7" spans="1:18" ht="129.94999999999999">
      <c r="A7" s="124" t="s">
        <v>247</v>
      </c>
      <c r="B7" s="125" t="s">
        <v>240</v>
      </c>
      <c r="C7" s="125" t="s">
        <v>241</v>
      </c>
      <c r="D7" s="125" t="s">
        <v>248</v>
      </c>
      <c r="E7" s="125"/>
      <c r="F7" s="125"/>
      <c r="G7" s="125" t="s">
        <v>1917</v>
      </c>
      <c r="H7" s="125" t="s">
        <v>1918</v>
      </c>
      <c r="I7" s="125" t="s">
        <v>1936</v>
      </c>
      <c r="J7" s="125"/>
      <c r="K7" s="125"/>
      <c r="L7" s="125" t="s">
        <v>243</v>
      </c>
      <c r="M7" s="125" t="s">
        <v>297</v>
      </c>
      <c r="N7" s="125" t="s">
        <v>245</v>
      </c>
      <c r="O7" s="125" t="s">
        <v>1922</v>
      </c>
      <c r="P7" s="101" t="s">
        <v>297</v>
      </c>
      <c r="Q7" s="101" t="s">
        <v>245</v>
      </c>
      <c r="R7" s="101" t="s">
        <v>1923</v>
      </c>
    </row>
    <row r="8" spans="1:18" ht="129.94999999999999">
      <c r="A8" s="124" t="s">
        <v>249</v>
      </c>
      <c r="B8" s="125" t="s">
        <v>240</v>
      </c>
      <c r="C8" s="125" t="s">
        <v>241</v>
      </c>
      <c r="D8" s="125" t="s">
        <v>248</v>
      </c>
      <c r="E8" s="125" t="s">
        <v>1937</v>
      </c>
      <c r="F8" s="125" t="s">
        <v>1938</v>
      </c>
      <c r="G8" s="125" t="s">
        <v>1917</v>
      </c>
      <c r="H8" s="125" t="s">
        <v>1918</v>
      </c>
      <c r="I8" s="125" t="s">
        <v>1936</v>
      </c>
      <c r="J8" s="125" t="s">
        <v>1939</v>
      </c>
      <c r="K8" s="125" t="s">
        <v>1940</v>
      </c>
      <c r="L8" s="125" t="s">
        <v>243</v>
      </c>
      <c r="M8" s="125" t="s">
        <v>297</v>
      </c>
      <c r="N8" s="125" t="s">
        <v>245</v>
      </c>
      <c r="O8" s="125" t="s">
        <v>1922</v>
      </c>
      <c r="P8" s="101" t="s">
        <v>297</v>
      </c>
      <c r="Q8" s="101" t="s">
        <v>245</v>
      </c>
      <c r="R8" s="101" t="s">
        <v>1923</v>
      </c>
    </row>
    <row r="9" spans="1:18" ht="129.94999999999999">
      <c r="A9" s="124" t="s">
        <v>250</v>
      </c>
      <c r="B9" s="125" t="s">
        <v>240</v>
      </c>
      <c r="C9" s="125" t="s">
        <v>251</v>
      </c>
      <c r="D9" s="125" t="s">
        <v>252</v>
      </c>
      <c r="E9" s="125"/>
      <c r="F9" s="125"/>
      <c r="G9" s="125" t="s">
        <v>1917</v>
      </c>
      <c r="H9" s="125" t="s">
        <v>1918</v>
      </c>
      <c r="I9" s="125" t="s">
        <v>1941</v>
      </c>
      <c r="J9" s="125"/>
      <c r="K9" s="125"/>
      <c r="L9" s="125" t="s">
        <v>243</v>
      </c>
      <c r="M9" s="125" t="s">
        <v>1942</v>
      </c>
      <c r="N9" s="125" t="s">
        <v>245</v>
      </c>
      <c r="O9" s="125" t="s">
        <v>1943</v>
      </c>
      <c r="P9" s="101" t="s">
        <v>1942</v>
      </c>
      <c r="Q9" s="101" t="s">
        <v>245</v>
      </c>
      <c r="R9" s="101" t="s">
        <v>1944</v>
      </c>
    </row>
    <row r="10" spans="1:18" ht="129.94999999999999">
      <c r="A10" s="124" t="s">
        <v>1945</v>
      </c>
      <c r="B10" s="125" t="s">
        <v>240</v>
      </c>
      <c r="C10" s="125" t="s">
        <v>1946</v>
      </c>
      <c r="D10" s="125"/>
      <c r="E10" s="125"/>
      <c r="F10" s="125"/>
      <c r="G10" s="125" t="s">
        <v>1917</v>
      </c>
      <c r="H10" s="125" t="s">
        <v>1947</v>
      </c>
      <c r="I10" s="125"/>
      <c r="J10" s="125"/>
      <c r="K10" s="125"/>
      <c r="L10" s="125" t="s">
        <v>257</v>
      </c>
      <c r="M10" s="125" t="s">
        <v>297</v>
      </c>
      <c r="N10" s="125" t="s">
        <v>245</v>
      </c>
      <c r="O10" s="125" t="s">
        <v>1948</v>
      </c>
      <c r="P10" s="101" t="s">
        <v>259</v>
      </c>
      <c r="Q10" s="101" t="s">
        <v>259</v>
      </c>
      <c r="R10" s="101"/>
    </row>
    <row r="11" spans="1:18" ht="234">
      <c r="A11" s="124" t="s">
        <v>254</v>
      </c>
      <c r="B11" s="125" t="s">
        <v>240</v>
      </c>
      <c r="C11" s="125" t="s">
        <v>255</v>
      </c>
      <c r="D11" s="125" t="s">
        <v>256</v>
      </c>
      <c r="E11" s="125" t="s">
        <v>1949</v>
      </c>
      <c r="F11" s="125" t="s">
        <v>1949</v>
      </c>
      <c r="G11" s="125" t="s">
        <v>1917</v>
      </c>
      <c r="H11" s="125" t="s">
        <v>1950</v>
      </c>
      <c r="I11" s="125" t="s">
        <v>1951</v>
      </c>
      <c r="J11" s="125" t="s">
        <v>1952</v>
      </c>
      <c r="K11" s="125" t="s">
        <v>1952</v>
      </c>
      <c r="L11" s="125" t="s">
        <v>257</v>
      </c>
      <c r="M11" s="125" t="s">
        <v>1953</v>
      </c>
      <c r="N11" s="125" t="s">
        <v>1037</v>
      </c>
      <c r="O11" s="125"/>
      <c r="P11" s="101" t="s">
        <v>259</v>
      </c>
      <c r="Q11" s="101" t="s">
        <v>259</v>
      </c>
      <c r="R11" s="101"/>
    </row>
    <row r="12" spans="1:18" ht="129.94999999999999">
      <c r="A12" s="124" t="s">
        <v>1954</v>
      </c>
      <c r="B12" s="125" t="s">
        <v>1955</v>
      </c>
      <c r="C12" s="125" t="s">
        <v>1956</v>
      </c>
      <c r="D12" s="125" t="s">
        <v>1957</v>
      </c>
      <c r="E12" s="125"/>
      <c r="F12" s="125"/>
      <c r="G12" s="125" t="s">
        <v>1958</v>
      </c>
      <c r="H12" s="125" t="s">
        <v>1959</v>
      </c>
      <c r="I12" s="125" t="s">
        <v>1960</v>
      </c>
      <c r="J12" s="125"/>
      <c r="K12" s="125"/>
      <c r="L12" s="125" t="s">
        <v>257</v>
      </c>
      <c r="M12" s="125" t="s">
        <v>1961</v>
      </c>
      <c r="N12" s="125" t="s">
        <v>1962</v>
      </c>
      <c r="O12" s="125" t="s">
        <v>1963</v>
      </c>
      <c r="P12" s="101"/>
      <c r="Q12" s="101"/>
      <c r="R12" s="101"/>
    </row>
    <row r="13" spans="1:18" ht="90.95">
      <c r="A13" s="124" t="s">
        <v>1964</v>
      </c>
      <c r="B13" s="125" t="s">
        <v>1955</v>
      </c>
      <c r="C13" s="125" t="s">
        <v>1965</v>
      </c>
      <c r="D13" s="125" t="s">
        <v>1966</v>
      </c>
      <c r="E13" s="125"/>
      <c r="F13" s="125"/>
      <c r="G13" s="125" t="s">
        <v>1958</v>
      </c>
      <c r="H13" s="125" t="s">
        <v>1959</v>
      </c>
      <c r="I13" s="125" t="s">
        <v>1967</v>
      </c>
      <c r="J13" s="125"/>
      <c r="K13" s="125"/>
      <c r="L13" s="125" t="s">
        <v>257</v>
      </c>
      <c r="M13" s="125" t="s">
        <v>1961</v>
      </c>
      <c r="N13" s="125" t="s">
        <v>1962</v>
      </c>
      <c r="O13" s="125" t="s">
        <v>1968</v>
      </c>
      <c r="P13" s="101"/>
      <c r="Q13" s="101"/>
      <c r="R13" s="101"/>
    </row>
    <row r="14" spans="1:18" ht="65.099999999999994">
      <c r="A14" s="124" t="s">
        <v>1969</v>
      </c>
      <c r="B14" s="125" t="s">
        <v>1955</v>
      </c>
      <c r="C14" s="125" t="s">
        <v>976</v>
      </c>
      <c r="D14" s="125"/>
      <c r="E14" s="125"/>
      <c r="F14" s="125"/>
      <c r="G14" s="125" t="s">
        <v>1958</v>
      </c>
      <c r="H14" s="125" t="s">
        <v>1970</v>
      </c>
      <c r="I14" s="125"/>
      <c r="J14" s="125"/>
      <c r="K14" s="125"/>
      <c r="L14" s="125" t="s">
        <v>257</v>
      </c>
      <c r="M14" s="125" t="s">
        <v>1961</v>
      </c>
      <c r="N14" s="125" t="s">
        <v>1962</v>
      </c>
      <c r="O14" s="125" t="s">
        <v>1971</v>
      </c>
      <c r="P14" s="101"/>
      <c r="Q14" s="101"/>
      <c r="R14" s="101"/>
    </row>
    <row r="15" spans="1:18" ht="78">
      <c r="A15" s="124" t="s">
        <v>1972</v>
      </c>
      <c r="B15" s="125" t="s">
        <v>1973</v>
      </c>
      <c r="C15" s="125" t="s">
        <v>731</v>
      </c>
      <c r="D15" s="125" t="s">
        <v>1974</v>
      </c>
      <c r="E15" s="125"/>
      <c r="F15" s="125"/>
      <c r="G15" s="125" t="s">
        <v>1975</v>
      </c>
      <c r="H15" s="125" t="s">
        <v>1950</v>
      </c>
      <c r="I15" s="125" t="s">
        <v>1976</v>
      </c>
      <c r="J15" s="125"/>
      <c r="K15" s="125"/>
      <c r="L15" s="125" t="s">
        <v>257</v>
      </c>
      <c r="M15" s="125" t="s">
        <v>245</v>
      </c>
      <c r="N15" s="125" t="s">
        <v>1977</v>
      </c>
      <c r="O15" s="125" t="s">
        <v>1978</v>
      </c>
      <c r="P15" s="101" t="s">
        <v>1979</v>
      </c>
      <c r="Q15" s="101" t="s">
        <v>1962</v>
      </c>
      <c r="R15" s="101"/>
    </row>
    <row r="16" spans="1:18" ht="156">
      <c r="A16" s="124" t="s">
        <v>260</v>
      </c>
      <c r="B16" s="125" t="s">
        <v>261</v>
      </c>
      <c r="C16" s="125" t="s">
        <v>262</v>
      </c>
      <c r="D16" s="125" t="s">
        <v>263</v>
      </c>
      <c r="E16" s="125"/>
      <c r="F16" s="125"/>
      <c r="G16" s="125" t="s">
        <v>1980</v>
      </c>
      <c r="H16" s="125" t="s">
        <v>1981</v>
      </c>
      <c r="I16" s="125" t="s">
        <v>1982</v>
      </c>
      <c r="J16" s="125"/>
      <c r="K16" s="125"/>
      <c r="L16" s="125" t="s">
        <v>264</v>
      </c>
      <c r="M16" s="125"/>
      <c r="N16" s="125"/>
      <c r="O16" s="125"/>
      <c r="P16" s="101" t="s">
        <v>1983</v>
      </c>
      <c r="Q16" s="101" t="s">
        <v>1962</v>
      </c>
      <c r="R16" s="101"/>
    </row>
    <row r="17" spans="1:18" ht="156">
      <c r="A17" s="124" t="s">
        <v>267</v>
      </c>
      <c r="B17" s="125" t="s">
        <v>261</v>
      </c>
      <c r="C17" s="125" t="s">
        <v>262</v>
      </c>
      <c r="D17" s="125" t="s">
        <v>268</v>
      </c>
      <c r="E17" s="125"/>
      <c r="F17" s="125"/>
      <c r="G17" s="125" t="s">
        <v>1980</v>
      </c>
      <c r="H17" s="125" t="s">
        <v>1981</v>
      </c>
      <c r="I17" s="125" t="s">
        <v>1984</v>
      </c>
      <c r="J17" s="125"/>
      <c r="K17" s="125"/>
      <c r="L17" s="125" t="s">
        <v>264</v>
      </c>
      <c r="M17" s="125"/>
      <c r="N17" s="125"/>
      <c r="O17" s="125"/>
      <c r="P17" s="101" t="s">
        <v>1983</v>
      </c>
      <c r="Q17" s="101" t="s">
        <v>1962</v>
      </c>
      <c r="R17" s="101"/>
    </row>
    <row r="18" spans="1:18" ht="117">
      <c r="A18" s="124" t="s">
        <v>269</v>
      </c>
      <c r="B18" s="125" t="s">
        <v>261</v>
      </c>
      <c r="C18" s="125" t="s">
        <v>262</v>
      </c>
      <c r="D18" s="125" t="s">
        <v>270</v>
      </c>
      <c r="E18" s="125"/>
      <c r="F18" s="125"/>
      <c r="G18" s="125" t="s">
        <v>1980</v>
      </c>
      <c r="H18" s="125" t="s">
        <v>1981</v>
      </c>
      <c r="I18" s="125" t="s">
        <v>1985</v>
      </c>
      <c r="J18" s="125"/>
      <c r="K18" s="125"/>
      <c r="L18" s="125" t="s">
        <v>264</v>
      </c>
      <c r="M18" s="125"/>
      <c r="N18" s="125"/>
      <c r="O18" s="125"/>
      <c r="P18" s="101" t="s">
        <v>1983</v>
      </c>
      <c r="Q18" s="101" t="s">
        <v>1962</v>
      </c>
      <c r="R18" s="101"/>
    </row>
    <row r="19" spans="1:18" ht="129.94999999999999">
      <c r="A19" s="124" t="s">
        <v>271</v>
      </c>
      <c r="B19" s="125" t="s">
        <v>261</v>
      </c>
      <c r="C19" s="125" t="s">
        <v>262</v>
      </c>
      <c r="D19" s="125" t="s">
        <v>272</v>
      </c>
      <c r="E19" s="125"/>
      <c r="F19" s="125"/>
      <c r="G19" s="125" t="s">
        <v>1980</v>
      </c>
      <c r="H19" s="125" t="s">
        <v>1981</v>
      </c>
      <c r="I19" s="125" t="s">
        <v>1986</v>
      </c>
      <c r="J19" s="125"/>
      <c r="K19" s="125"/>
      <c r="L19" s="125" t="s">
        <v>264</v>
      </c>
      <c r="M19" s="125"/>
      <c r="N19" s="125"/>
      <c r="O19" s="125"/>
      <c r="P19" s="101" t="s">
        <v>1983</v>
      </c>
      <c r="Q19" s="101" t="s">
        <v>1962</v>
      </c>
      <c r="R19" s="101"/>
    </row>
    <row r="20" spans="1:18" ht="129.94999999999999">
      <c r="A20" s="124" t="s">
        <v>273</v>
      </c>
      <c r="B20" s="125" t="s">
        <v>261</v>
      </c>
      <c r="C20" s="125" t="s">
        <v>262</v>
      </c>
      <c r="D20" s="125" t="s">
        <v>274</v>
      </c>
      <c r="E20" s="125"/>
      <c r="F20" s="125"/>
      <c r="G20" s="125" t="s">
        <v>1980</v>
      </c>
      <c r="H20" s="125" t="s">
        <v>1981</v>
      </c>
      <c r="I20" s="125" t="s">
        <v>1987</v>
      </c>
      <c r="J20" s="125"/>
      <c r="K20" s="125"/>
      <c r="L20" s="125" t="s">
        <v>264</v>
      </c>
      <c r="M20" s="125"/>
      <c r="N20" s="125"/>
      <c r="O20" s="125"/>
      <c r="P20" s="101" t="s">
        <v>1983</v>
      </c>
      <c r="Q20" s="101" t="s">
        <v>1962</v>
      </c>
      <c r="R20" s="101"/>
    </row>
    <row r="21" spans="1:18" ht="156">
      <c r="A21" s="124" t="s">
        <v>275</v>
      </c>
      <c r="B21" s="125" t="s">
        <v>261</v>
      </c>
      <c r="C21" s="125" t="s">
        <v>262</v>
      </c>
      <c r="D21" s="125" t="s">
        <v>276</v>
      </c>
      <c r="E21" s="125"/>
      <c r="F21" s="125"/>
      <c r="G21" s="125" t="s">
        <v>1980</v>
      </c>
      <c r="H21" s="125" t="s">
        <v>1981</v>
      </c>
      <c r="I21" s="125" t="s">
        <v>1988</v>
      </c>
      <c r="J21" s="125"/>
      <c r="K21" s="125"/>
      <c r="L21" s="125" t="s">
        <v>264</v>
      </c>
      <c r="M21" s="125"/>
      <c r="N21" s="125"/>
      <c r="O21" s="125"/>
      <c r="P21" s="101" t="s">
        <v>1983</v>
      </c>
      <c r="Q21" s="101" t="s">
        <v>1962</v>
      </c>
      <c r="R21" s="101"/>
    </row>
    <row r="22" spans="1:18" ht="168.95">
      <c r="A22" s="124" t="s">
        <v>277</v>
      </c>
      <c r="B22" s="125" t="s">
        <v>261</v>
      </c>
      <c r="C22" s="125" t="s">
        <v>262</v>
      </c>
      <c r="D22" s="125" t="s">
        <v>278</v>
      </c>
      <c r="E22" s="125"/>
      <c r="F22" s="125"/>
      <c r="G22" s="125" t="s">
        <v>1980</v>
      </c>
      <c r="H22" s="125" t="s">
        <v>1981</v>
      </c>
      <c r="I22" s="125" t="s">
        <v>1989</v>
      </c>
      <c r="J22" s="125"/>
      <c r="K22" s="125"/>
      <c r="L22" s="125" t="s">
        <v>264</v>
      </c>
      <c r="M22" s="125"/>
      <c r="N22" s="125"/>
      <c r="O22" s="125"/>
      <c r="P22" s="101" t="s">
        <v>1983</v>
      </c>
      <c r="Q22" s="101" t="s">
        <v>1962</v>
      </c>
      <c r="R22" s="101"/>
    </row>
    <row r="23" spans="1:18" ht="195">
      <c r="A23" s="124" t="s">
        <v>279</v>
      </c>
      <c r="B23" s="125" t="s">
        <v>261</v>
      </c>
      <c r="C23" s="125" t="s">
        <v>262</v>
      </c>
      <c r="D23" s="125" t="s">
        <v>280</v>
      </c>
      <c r="E23" s="125"/>
      <c r="F23" s="125"/>
      <c r="G23" s="125" t="s">
        <v>1980</v>
      </c>
      <c r="H23" s="125" t="s">
        <v>1981</v>
      </c>
      <c r="I23" s="125" t="s">
        <v>1990</v>
      </c>
      <c r="J23" s="125"/>
      <c r="K23" s="125"/>
      <c r="L23" s="125" t="s">
        <v>264</v>
      </c>
      <c r="M23" s="125"/>
      <c r="N23" s="125"/>
      <c r="O23" s="125"/>
      <c r="P23" s="101" t="s">
        <v>1983</v>
      </c>
      <c r="Q23" s="101" t="s">
        <v>1962</v>
      </c>
      <c r="R23" s="101"/>
    </row>
    <row r="24" spans="1:18" ht="182.1">
      <c r="A24" s="124" t="s">
        <v>281</v>
      </c>
      <c r="B24" s="125" t="s">
        <v>261</v>
      </c>
      <c r="C24" s="125" t="s">
        <v>262</v>
      </c>
      <c r="D24" s="125" t="s">
        <v>282</v>
      </c>
      <c r="E24" s="125"/>
      <c r="F24" s="125"/>
      <c r="G24" s="125" t="s">
        <v>1980</v>
      </c>
      <c r="H24" s="125" t="s">
        <v>1981</v>
      </c>
      <c r="I24" s="125" t="s">
        <v>1991</v>
      </c>
      <c r="J24" s="125"/>
      <c r="K24" s="125"/>
      <c r="L24" s="125" t="s">
        <v>264</v>
      </c>
      <c r="M24" s="125"/>
      <c r="N24" s="125"/>
      <c r="O24" s="125"/>
      <c r="P24" s="101" t="s">
        <v>1983</v>
      </c>
      <c r="Q24" s="101" t="s">
        <v>1962</v>
      </c>
      <c r="R24" s="101"/>
    </row>
    <row r="25" spans="1:18" ht="143.1">
      <c r="A25" s="124" t="s">
        <v>1992</v>
      </c>
      <c r="B25" s="125" t="s">
        <v>261</v>
      </c>
      <c r="C25" s="125" t="s">
        <v>262</v>
      </c>
      <c r="D25" s="125" t="s">
        <v>1993</v>
      </c>
      <c r="E25" s="125"/>
      <c r="F25" s="125"/>
      <c r="G25" s="125" t="s">
        <v>1980</v>
      </c>
      <c r="H25" s="125" t="s">
        <v>1981</v>
      </c>
      <c r="I25" s="125" t="s">
        <v>1994</v>
      </c>
      <c r="J25" s="125"/>
      <c r="K25" s="125"/>
      <c r="L25" s="125" t="s">
        <v>264</v>
      </c>
      <c r="M25" s="125"/>
      <c r="N25" s="125"/>
      <c r="O25" s="125"/>
      <c r="P25" s="101" t="s">
        <v>1983</v>
      </c>
      <c r="Q25" s="101" t="s">
        <v>1962</v>
      </c>
      <c r="R25" s="101"/>
    </row>
    <row r="26" spans="1:18" ht="168.95">
      <c r="A26" s="124" t="s">
        <v>1995</v>
      </c>
      <c r="B26" s="125" t="s">
        <v>261</v>
      </c>
      <c r="C26" s="125" t="s">
        <v>262</v>
      </c>
      <c r="D26" s="125" t="s">
        <v>1996</v>
      </c>
      <c r="E26" s="125"/>
      <c r="F26" s="125"/>
      <c r="G26" s="125" t="s">
        <v>1980</v>
      </c>
      <c r="H26" s="125" t="s">
        <v>1981</v>
      </c>
      <c r="I26" s="125" t="s">
        <v>1997</v>
      </c>
      <c r="J26" s="125"/>
      <c r="K26" s="125"/>
      <c r="L26" s="125" t="s">
        <v>264</v>
      </c>
      <c r="M26" s="125"/>
      <c r="N26" s="125"/>
      <c r="O26" s="125"/>
      <c r="P26" s="101" t="s">
        <v>1983</v>
      </c>
      <c r="Q26" s="101" t="s">
        <v>1962</v>
      </c>
      <c r="R26" s="101"/>
    </row>
    <row r="27" spans="1:18" ht="182.1">
      <c r="A27" s="124" t="s">
        <v>1998</v>
      </c>
      <c r="B27" s="125" t="s">
        <v>261</v>
      </c>
      <c r="C27" s="125" t="s">
        <v>262</v>
      </c>
      <c r="D27" s="125" t="s">
        <v>1999</v>
      </c>
      <c r="E27" s="125"/>
      <c r="F27" s="125"/>
      <c r="G27" s="125" t="s">
        <v>1980</v>
      </c>
      <c r="H27" s="125" t="s">
        <v>1981</v>
      </c>
      <c r="I27" s="125" t="s">
        <v>2000</v>
      </c>
      <c r="J27" s="125"/>
      <c r="K27" s="125"/>
      <c r="L27" s="125" t="s">
        <v>264</v>
      </c>
      <c r="M27" s="125"/>
      <c r="N27" s="125"/>
      <c r="O27" s="125"/>
      <c r="P27" s="101" t="s">
        <v>1983</v>
      </c>
      <c r="Q27" s="101" t="s">
        <v>1962</v>
      </c>
      <c r="R27" s="101"/>
    </row>
    <row r="28" spans="1:18" ht="90.95">
      <c r="A28" s="124" t="s">
        <v>2001</v>
      </c>
      <c r="B28" s="125" t="s">
        <v>284</v>
      </c>
      <c r="C28" s="125" t="s">
        <v>2002</v>
      </c>
      <c r="D28" s="125" t="s">
        <v>2003</v>
      </c>
      <c r="E28" s="125" t="s">
        <v>851</v>
      </c>
      <c r="F28" s="125" t="s">
        <v>2004</v>
      </c>
      <c r="G28" s="125" t="s">
        <v>2005</v>
      </c>
      <c r="H28" s="125" t="s">
        <v>2006</v>
      </c>
      <c r="I28" s="125" t="s">
        <v>2007</v>
      </c>
      <c r="J28" s="125" t="s">
        <v>2008</v>
      </c>
      <c r="K28" s="125" t="s">
        <v>2009</v>
      </c>
      <c r="L28" s="125" t="s">
        <v>264</v>
      </c>
      <c r="M28" s="125" t="s">
        <v>851</v>
      </c>
      <c r="N28" s="125" t="s">
        <v>1962</v>
      </c>
      <c r="O28" s="125" t="s">
        <v>851</v>
      </c>
      <c r="P28" s="101" t="s">
        <v>2010</v>
      </c>
      <c r="Q28" s="101" t="s">
        <v>370</v>
      </c>
      <c r="R28" s="101" t="s">
        <v>851</v>
      </c>
    </row>
    <row r="29" spans="1:18" ht="90.95">
      <c r="A29" s="124" t="s">
        <v>2011</v>
      </c>
      <c r="B29" s="125" t="s">
        <v>284</v>
      </c>
      <c r="C29" s="125" t="s">
        <v>2002</v>
      </c>
      <c r="D29" s="125" t="s">
        <v>2003</v>
      </c>
      <c r="E29" s="125" t="s">
        <v>851</v>
      </c>
      <c r="F29" s="125" t="s">
        <v>2012</v>
      </c>
      <c r="G29" s="125" t="s">
        <v>2005</v>
      </c>
      <c r="H29" s="125" t="s">
        <v>2006</v>
      </c>
      <c r="I29" s="125" t="s">
        <v>2007</v>
      </c>
      <c r="J29" s="125" t="s">
        <v>2008</v>
      </c>
      <c r="K29" s="125" t="s">
        <v>2013</v>
      </c>
      <c r="L29" s="125" t="s">
        <v>264</v>
      </c>
      <c r="M29" s="125" t="s">
        <v>851</v>
      </c>
      <c r="N29" s="125" t="s">
        <v>1962</v>
      </c>
      <c r="O29" s="125" t="s">
        <v>851</v>
      </c>
      <c r="P29" s="101" t="s">
        <v>2010</v>
      </c>
      <c r="Q29" s="101" t="s">
        <v>370</v>
      </c>
      <c r="R29" s="101" t="s">
        <v>851</v>
      </c>
    </row>
    <row r="30" spans="1:18" ht="234">
      <c r="A30" s="124" t="s">
        <v>2014</v>
      </c>
      <c r="B30" s="125" t="s">
        <v>284</v>
      </c>
      <c r="C30" s="125" t="s">
        <v>1017</v>
      </c>
      <c r="D30" s="125" t="s">
        <v>2015</v>
      </c>
      <c r="E30" s="125" t="s">
        <v>851</v>
      </c>
      <c r="F30" s="125" t="s">
        <v>851</v>
      </c>
      <c r="G30" s="125" t="s">
        <v>2016</v>
      </c>
      <c r="H30" s="125" t="s">
        <v>2017</v>
      </c>
      <c r="I30" s="125" t="s">
        <v>2018</v>
      </c>
      <c r="J30" s="125" t="s">
        <v>851</v>
      </c>
      <c r="K30" s="125" t="s">
        <v>851</v>
      </c>
      <c r="L30" s="125" t="s">
        <v>257</v>
      </c>
      <c r="M30" s="125" t="s">
        <v>1942</v>
      </c>
      <c r="N30" s="125" t="s">
        <v>245</v>
      </c>
      <c r="O30" s="125" t="s">
        <v>851</v>
      </c>
      <c r="P30" s="101" t="s">
        <v>851</v>
      </c>
      <c r="Q30" s="101" t="s">
        <v>370</v>
      </c>
      <c r="R30" s="101" t="s">
        <v>851</v>
      </c>
    </row>
    <row r="31" spans="1:18" ht="363.95">
      <c r="A31" s="124" t="s">
        <v>283</v>
      </c>
      <c r="B31" s="125" t="s">
        <v>284</v>
      </c>
      <c r="C31" s="125" t="s">
        <v>285</v>
      </c>
      <c r="D31" s="125" t="s">
        <v>286</v>
      </c>
      <c r="E31" s="125" t="s">
        <v>851</v>
      </c>
      <c r="F31" s="125" t="s">
        <v>2019</v>
      </c>
      <c r="G31" s="125" t="s">
        <v>2016</v>
      </c>
      <c r="H31" s="125" t="s">
        <v>2017</v>
      </c>
      <c r="I31" s="125" t="s">
        <v>2020</v>
      </c>
      <c r="J31" s="125" t="s">
        <v>851</v>
      </c>
      <c r="K31" s="125" t="s">
        <v>2021</v>
      </c>
      <c r="L31" s="125" t="s">
        <v>243</v>
      </c>
      <c r="M31" s="125" t="s">
        <v>1942</v>
      </c>
      <c r="N31" s="125" t="s">
        <v>245</v>
      </c>
      <c r="O31" s="125" t="s">
        <v>2022</v>
      </c>
      <c r="P31" s="101" t="s">
        <v>1942</v>
      </c>
      <c r="Q31" s="101" t="s">
        <v>245</v>
      </c>
      <c r="R31" s="101" t="s">
        <v>851</v>
      </c>
    </row>
    <row r="32" spans="1:18" ht="402.95">
      <c r="A32" s="124" t="s">
        <v>2023</v>
      </c>
      <c r="B32" s="125" t="s">
        <v>284</v>
      </c>
      <c r="C32" s="125" t="s">
        <v>2024</v>
      </c>
      <c r="D32" s="125" t="s">
        <v>2025</v>
      </c>
      <c r="E32" s="125" t="s">
        <v>851</v>
      </c>
      <c r="F32" s="125" t="s">
        <v>851</v>
      </c>
      <c r="G32" s="125" t="s">
        <v>2016</v>
      </c>
      <c r="H32" s="125" t="s">
        <v>2017</v>
      </c>
      <c r="I32" s="125" t="s">
        <v>2026</v>
      </c>
      <c r="J32" s="125" t="s">
        <v>851</v>
      </c>
      <c r="K32" s="125" t="s">
        <v>851</v>
      </c>
      <c r="L32" s="125" t="s">
        <v>243</v>
      </c>
      <c r="M32" s="125" t="s">
        <v>1942</v>
      </c>
      <c r="N32" s="125" t="s">
        <v>245</v>
      </c>
      <c r="O32" s="125" t="s">
        <v>851</v>
      </c>
      <c r="P32" s="101" t="s">
        <v>1942</v>
      </c>
      <c r="Q32" s="101" t="s">
        <v>245</v>
      </c>
      <c r="R32" s="101" t="s">
        <v>851</v>
      </c>
    </row>
    <row r="33" spans="1:18" ht="409.5">
      <c r="A33" s="124" t="s">
        <v>287</v>
      </c>
      <c r="B33" s="125" t="s">
        <v>284</v>
      </c>
      <c r="C33" s="125" t="s">
        <v>288</v>
      </c>
      <c r="D33" s="125" t="s">
        <v>289</v>
      </c>
      <c r="E33" s="125" t="s">
        <v>851</v>
      </c>
      <c r="F33" s="125" t="s">
        <v>851</v>
      </c>
      <c r="G33" s="125" t="s">
        <v>2016</v>
      </c>
      <c r="H33" s="125" t="s">
        <v>2027</v>
      </c>
      <c r="I33" s="125" t="s">
        <v>2028</v>
      </c>
      <c r="J33" s="125" t="s">
        <v>851</v>
      </c>
      <c r="K33" s="125" t="s">
        <v>851</v>
      </c>
      <c r="L33" s="125" t="s">
        <v>264</v>
      </c>
      <c r="M33" s="125" t="s">
        <v>851</v>
      </c>
      <c r="N33" s="125" t="s">
        <v>1962</v>
      </c>
      <c r="O33" s="125" t="s">
        <v>851</v>
      </c>
      <c r="P33" s="101" t="s">
        <v>297</v>
      </c>
      <c r="Q33" s="101" t="s">
        <v>1977</v>
      </c>
      <c r="R33" s="101" t="s">
        <v>2029</v>
      </c>
    </row>
    <row r="34" spans="1:18" ht="409.5">
      <c r="A34" s="124" t="s">
        <v>291</v>
      </c>
      <c r="B34" s="125" t="s">
        <v>284</v>
      </c>
      <c r="C34" s="125" t="s">
        <v>288</v>
      </c>
      <c r="D34" s="125" t="s">
        <v>292</v>
      </c>
      <c r="E34" s="125" t="s">
        <v>851</v>
      </c>
      <c r="F34" s="125" t="s">
        <v>851</v>
      </c>
      <c r="G34" s="125" t="s">
        <v>2016</v>
      </c>
      <c r="H34" s="125" t="s">
        <v>2027</v>
      </c>
      <c r="I34" s="125" t="s">
        <v>2030</v>
      </c>
      <c r="J34" s="125" t="s">
        <v>851</v>
      </c>
      <c r="K34" s="125" t="s">
        <v>851</v>
      </c>
      <c r="L34" s="125" t="s">
        <v>264</v>
      </c>
      <c r="M34" s="125" t="s">
        <v>851</v>
      </c>
      <c r="N34" s="125" t="s">
        <v>1962</v>
      </c>
      <c r="O34" s="125" t="s">
        <v>851</v>
      </c>
      <c r="P34" s="101" t="s">
        <v>297</v>
      </c>
      <c r="Q34" s="101" t="s">
        <v>1977</v>
      </c>
      <c r="R34" s="101" t="s">
        <v>2029</v>
      </c>
    </row>
    <row r="35" spans="1:18" ht="129.94999999999999">
      <c r="A35" s="124" t="s">
        <v>2031</v>
      </c>
      <c r="B35" s="125" t="s">
        <v>294</v>
      </c>
      <c r="C35" s="125" t="s">
        <v>2032</v>
      </c>
      <c r="D35" s="125" t="s">
        <v>2033</v>
      </c>
      <c r="E35" s="125" t="s">
        <v>2034</v>
      </c>
      <c r="F35" s="125" t="s">
        <v>2035</v>
      </c>
      <c r="G35" s="125" t="s">
        <v>2036</v>
      </c>
      <c r="H35" s="125" t="s">
        <v>2037</v>
      </c>
      <c r="I35" s="125" t="s">
        <v>2038</v>
      </c>
      <c r="J35" s="125" t="s">
        <v>2039</v>
      </c>
      <c r="K35" s="125" t="s">
        <v>2040</v>
      </c>
      <c r="L35" s="125" t="s">
        <v>2041</v>
      </c>
      <c r="M35" s="125" t="s">
        <v>2042</v>
      </c>
      <c r="N35" s="125" t="s">
        <v>1977</v>
      </c>
      <c r="O35" s="125" t="s">
        <v>2043</v>
      </c>
      <c r="P35" s="101" t="s">
        <v>2042</v>
      </c>
      <c r="Q35" s="101" t="s">
        <v>1977</v>
      </c>
      <c r="R35" s="101" t="s">
        <v>2044</v>
      </c>
    </row>
    <row r="36" spans="1:18" ht="129.94999999999999">
      <c r="A36" s="124" t="s">
        <v>2045</v>
      </c>
      <c r="B36" s="125" t="s">
        <v>294</v>
      </c>
      <c r="C36" s="125" t="s">
        <v>2032</v>
      </c>
      <c r="D36" s="125" t="s">
        <v>2033</v>
      </c>
      <c r="E36" s="125" t="s">
        <v>2046</v>
      </c>
      <c r="F36" s="125" t="s">
        <v>2047</v>
      </c>
      <c r="G36" s="125" t="s">
        <v>2036</v>
      </c>
      <c r="H36" s="125" t="s">
        <v>2037</v>
      </c>
      <c r="I36" s="125" t="s">
        <v>2038</v>
      </c>
      <c r="J36" s="125" t="s">
        <v>2039</v>
      </c>
      <c r="K36" s="125" t="s">
        <v>2048</v>
      </c>
      <c r="L36" s="125" t="s">
        <v>2041</v>
      </c>
      <c r="M36" s="125" t="s">
        <v>2042</v>
      </c>
      <c r="N36" s="125" t="s">
        <v>1977</v>
      </c>
      <c r="O36" s="125" t="s">
        <v>2043</v>
      </c>
      <c r="P36" s="101" t="s">
        <v>2042</v>
      </c>
      <c r="Q36" s="101" t="s">
        <v>1977</v>
      </c>
      <c r="R36" s="101" t="s">
        <v>2044</v>
      </c>
    </row>
    <row r="37" spans="1:18" ht="104.1">
      <c r="A37" s="124" t="s">
        <v>2049</v>
      </c>
      <c r="B37" s="125" t="s">
        <v>294</v>
      </c>
      <c r="C37" s="125" t="s">
        <v>2050</v>
      </c>
      <c r="D37" s="125" t="s">
        <v>2051</v>
      </c>
      <c r="E37" s="125" t="s">
        <v>2052</v>
      </c>
      <c r="F37" s="125" t="s">
        <v>2053</v>
      </c>
      <c r="G37" s="125" t="s">
        <v>2054</v>
      </c>
      <c r="H37" s="125" t="s">
        <v>2055</v>
      </c>
      <c r="I37" s="125" t="s">
        <v>2056</v>
      </c>
      <c r="J37" s="125" t="s">
        <v>2057</v>
      </c>
      <c r="K37" s="125" t="s">
        <v>2058</v>
      </c>
      <c r="L37" s="125" t="s">
        <v>257</v>
      </c>
      <c r="M37" s="125" t="s">
        <v>297</v>
      </c>
      <c r="N37" s="125" t="s">
        <v>1962</v>
      </c>
      <c r="O37" s="125"/>
      <c r="P37" s="101" t="s">
        <v>1962</v>
      </c>
      <c r="Q37" s="101" t="s">
        <v>1962</v>
      </c>
      <c r="R37" s="101"/>
    </row>
    <row r="38" spans="1:18" ht="129.94999999999999">
      <c r="A38" s="124" t="s">
        <v>293</v>
      </c>
      <c r="B38" s="125" t="s">
        <v>294</v>
      </c>
      <c r="C38" s="125" t="s">
        <v>295</v>
      </c>
      <c r="D38" s="125"/>
      <c r="E38" s="125"/>
      <c r="F38" s="125"/>
      <c r="G38" s="125" t="s">
        <v>2054</v>
      </c>
      <c r="H38" s="125" t="s">
        <v>2059</v>
      </c>
      <c r="I38" s="125"/>
      <c r="J38" s="125"/>
      <c r="K38" s="125"/>
      <c r="L38" s="125" t="s">
        <v>2041</v>
      </c>
      <c r="M38" s="125" t="s">
        <v>297</v>
      </c>
      <c r="N38" s="125" t="s">
        <v>297</v>
      </c>
      <c r="O38" s="125" t="s">
        <v>2060</v>
      </c>
      <c r="P38" s="101" t="s">
        <v>2061</v>
      </c>
      <c r="Q38" s="101" t="s">
        <v>1962</v>
      </c>
      <c r="R38" s="101"/>
    </row>
    <row r="39" spans="1:18" ht="117">
      <c r="A39" s="124" t="s">
        <v>298</v>
      </c>
      <c r="B39" s="125" t="s">
        <v>299</v>
      </c>
      <c r="C39" s="125" t="s">
        <v>300</v>
      </c>
      <c r="D39" s="125" t="s">
        <v>301</v>
      </c>
      <c r="E39" s="125"/>
      <c r="F39" s="125"/>
      <c r="G39" s="125" t="s">
        <v>2062</v>
      </c>
      <c r="H39" s="125" t="s">
        <v>2063</v>
      </c>
      <c r="I39" s="125" t="s">
        <v>2064</v>
      </c>
      <c r="J39" s="125"/>
      <c r="K39" s="125"/>
      <c r="L39" s="125" t="s">
        <v>257</v>
      </c>
      <c r="M39" s="125" t="s">
        <v>2065</v>
      </c>
      <c r="N39" s="125" t="s">
        <v>1962</v>
      </c>
      <c r="O39" s="125" t="s">
        <v>2066</v>
      </c>
      <c r="P39" s="101"/>
      <c r="Q39" s="101"/>
      <c r="R39" s="101"/>
    </row>
    <row r="40" spans="1:18" ht="51.95">
      <c r="A40" s="124" t="s">
        <v>303</v>
      </c>
      <c r="B40" s="125" t="s">
        <v>304</v>
      </c>
      <c r="C40" s="125" t="s">
        <v>305</v>
      </c>
      <c r="D40" s="125" t="s">
        <v>306</v>
      </c>
      <c r="E40" s="125"/>
      <c r="F40" s="125"/>
      <c r="G40" s="125" t="s">
        <v>2067</v>
      </c>
      <c r="H40" s="125" t="s">
        <v>2068</v>
      </c>
      <c r="I40" s="125" t="s">
        <v>2069</v>
      </c>
      <c r="J40" s="125"/>
      <c r="K40" s="125"/>
      <c r="L40" s="125" t="s">
        <v>264</v>
      </c>
      <c r="M40" s="125"/>
      <c r="N40" s="125"/>
      <c r="O40" s="125"/>
      <c r="P40" s="101" t="s">
        <v>2070</v>
      </c>
      <c r="Q40" s="101" t="s">
        <v>1962</v>
      </c>
      <c r="R40" s="101"/>
    </row>
    <row r="41" spans="1:18" ht="156">
      <c r="A41" s="124" t="s">
        <v>2071</v>
      </c>
      <c r="B41" s="125" t="s">
        <v>304</v>
      </c>
      <c r="C41" s="125" t="s">
        <v>2072</v>
      </c>
      <c r="D41" s="125" t="s">
        <v>2073</v>
      </c>
      <c r="E41" s="125"/>
      <c r="F41" s="125"/>
      <c r="G41" s="125" t="s">
        <v>2074</v>
      </c>
      <c r="H41" s="125" t="s">
        <v>2075</v>
      </c>
      <c r="I41" s="125"/>
      <c r="J41" s="125"/>
      <c r="K41" s="125"/>
      <c r="L41" s="125" t="s">
        <v>2041</v>
      </c>
      <c r="M41" s="125" t="s">
        <v>2076</v>
      </c>
      <c r="N41" s="125" t="s">
        <v>1962</v>
      </c>
      <c r="O41" s="125"/>
      <c r="P41" s="101" t="s">
        <v>2077</v>
      </c>
      <c r="Q41" s="101" t="s">
        <v>2078</v>
      </c>
      <c r="R41" s="101"/>
    </row>
    <row r="42" spans="1:18" ht="90.95">
      <c r="A42" s="124" t="s">
        <v>2079</v>
      </c>
      <c r="B42" s="125" t="s">
        <v>2080</v>
      </c>
      <c r="C42" s="125" t="s">
        <v>2081</v>
      </c>
      <c r="D42" s="125"/>
      <c r="E42" s="125"/>
      <c r="F42" s="125" t="s">
        <v>2082</v>
      </c>
      <c r="G42" s="125" t="s">
        <v>2083</v>
      </c>
      <c r="H42" s="125" t="s">
        <v>2084</v>
      </c>
      <c r="I42" s="125"/>
      <c r="J42" s="125"/>
      <c r="K42" s="125" t="s">
        <v>2085</v>
      </c>
      <c r="L42" s="125" t="s">
        <v>257</v>
      </c>
      <c r="M42" s="125" t="s">
        <v>2086</v>
      </c>
      <c r="N42" s="125" t="s">
        <v>1962</v>
      </c>
      <c r="O42" s="125" t="s">
        <v>2087</v>
      </c>
      <c r="P42" s="101"/>
      <c r="Q42" s="101"/>
      <c r="R42" s="101"/>
    </row>
    <row r="43" spans="1:18" ht="90.95">
      <c r="A43" s="124" t="s">
        <v>2088</v>
      </c>
      <c r="B43" s="125" t="s">
        <v>2080</v>
      </c>
      <c r="C43" s="125" t="s">
        <v>2081</v>
      </c>
      <c r="D43" s="125"/>
      <c r="E43" s="125"/>
      <c r="F43" s="125" t="s">
        <v>2089</v>
      </c>
      <c r="G43" s="125" t="s">
        <v>2083</v>
      </c>
      <c r="H43" s="125" t="s">
        <v>2084</v>
      </c>
      <c r="I43" s="125"/>
      <c r="J43" s="125"/>
      <c r="K43" s="125" t="s">
        <v>2090</v>
      </c>
      <c r="L43" s="125" t="s">
        <v>257</v>
      </c>
      <c r="M43" s="125" t="s">
        <v>2086</v>
      </c>
      <c r="N43" s="125" t="s">
        <v>1962</v>
      </c>
      <c r="O43" s="125" t="s">
        <v>2087</v>
      </c>
      <c r="P43" s="101"/>
      <c r="Q43" s="101"/>
      <c r="R43" s="101"/>
    </row>
    <row r="44" spans="1:18" ht="90.95">
      <c r="A44" s="124" t="s">
        <v>2091</v>
      </c>
      <c r="B44" s="125" t="s">
        <v>2080</v>
      </c>
      <c r="C44" s="125" t="s">
        <v>2081</v>
      </c>
      <c r="D44" s="125"/>
      <c r="E44" s="125"/>
      <c r="F44" s="125" t="s">
        <v>2092</v>
      </c>
      <c r="G44" s="125" t="s">
        <v>2083</v>
      </c>
      <c r="H44" s="125" t="s">
        <v>2084</v>
      </c>
      <c r="I44" s="125"/>
      <c r="J44" s="125"/>
      <c r="K44" s="125" t="s">
        <v>2093</v>
      </c>
      <c r="L44" s="125" t="s">
        <v>264</v>
      </c>
      <c r="M44" s="125" t="s">
        <v>2094</v>
      </c>
      <c r="N44" s="125" t="s">
        <v>1962</v>
      </c>
      <c r="O44" s="125"/>
      <c r="P44" s="101" t="s">
        <v>2095</v>
      </c>
      <c r="Q44" s="101" t="s">
        <v>1962</v>
      </c>
      <c r="R44" s="101"/>
    </row>
    <row r="45" spans="1:18" ht="90.95">
      <c r="A45" s="124" t="s">
        <v>2096</v>
      </c>
      <c r="B45" s="125" t="s">
        <v>2080</v>
      </c>
      <c r="C45" s="125" t="s">
        <v>2081</v>
      </c>
      <c r="D45" s="125"/>
      <c r="E45" s="125"/>
      <c r="F45" s="125" t="s">
        <v>2097</v>
      </c>
      <c r="G45" s="125" t="s">
        <v>2083</v>
      </c>
      <c r="H45" s="125" t="s">
        <v>2084</v>
      </c>
      <c r="I45" s="125"/>
      <c r="J45" s="125"/>
      <c r="K45" s="125" t="s">
        <v>2098</v>
      </c>
      <c r="L45" s="125" t="s">
        <v>722</v>
      </c>
      <c r="M45" s="125" t="s">
        <v>2086</v>
      </c>
      <c r="N45" s="125" t="s">
        <v>1962</v>
      </c>
      <c r="O45" s="125"/>
      <c r="P45" s="101" t="s">
        <v>2099</v>
      </c>
      <c r="Q45" s="101" t="s">
        <v>1962</v>
      </c>
      <c r="R45" s="101"/>
    </row>
    <row r="46" spans="1:18" ht="90.95">
      <c r="A46" s="124" t="s">
        <v>2100</v>
      </c>
      <c r="B46" s="125" t="s">
        <v>2080</v>
      </c>
      <c r="C46" s="125" t="s">
        <v>2081</v>
      </c>
      <c r="D46" s="125"/>
      <c r="E46" s="125"/>
      <c r="F46" s="125" t="s">
        <v>2101</v>
      </c>
      <c r="G46" s="125" t="s">
        <v>2083</v>
      </c>
      <c r="H46" s="125" t="s">
        <v>2084</v>
      </c>
      <c r="I46" s="125"/>
      <c r="J46" s="125"/>
      <c r="K46" s="125" t="s">
        <v>2102</v>
      </c>
      <c r="L46" s="125" t="s">
        <v>264</v>
      </c>
      <c r="M46" s="125" t="s">
        <v>2086</v>
      </c>
      <c r="N46" s="125" t="s">
        <v>1962</v>
      </c>
      <c r="O46" s="125"/>
      <c r="P46" s="101" t="s">
        <v>2099</v>
      </c>
      <c r="Q46" s="101" t="s">
        <v>1962</v>
      </c>
      <c r="R46" s="101"/>
    </row>
    <row r="47" spans="1:18" ht="90.95">
      <c r="A47" s="124" t="s">
        <v>2103</v>
      </c>
      <c r="B47" s="125" t="s">
        <v>2080</v>
      </c>
      <c r="C47" s="125" t="s">
        <v>2081</v>
      </c>
      <c r="D47" s="125"/>
      <c r="E47" s="125"/>
      <c r="F47" s="125" t="s">
        <v>2104</v>
      </c>
      <c r="G47" s="125" t="s">
        <v>2083</v>
      </c>
      <c r="H47" s="125" t="s">
        <v>2084</v>
      </c>
      <c r="I47" s="125"/>
      <c r="J47" s="125"/>
      <c r="K47" s="125" t="s">
        <v>2105</v>
      </c>
      <c r="L47" s="125" t="s">
        <v>264</v>
      </c>
      <c r="M47" s="125" t="s">
        <v>2086</v>
      </c>
      <c r="N47" s="125" t="s">
        <v>1962</v>
      </c>
      <c r="O47" s="125"/>
      <c r="P47" s="101" t="s">
        <v>2099</v>
      </c>
      <c r="Q47" s="101" t="s">
        <v>1962</v>
      </c>
      <c r="R47" s="101"/>
    </row>
    <row r="48" spans="1:18" ht="90.95">
      <c r="A48" s="124" t="s">
        <v>2106</v>
      </c>
      <c r="B48" s="125" t="s">
        <v>2080</v>
      </c>
      <c r="C48" s="125" t="s">
        <v>2081</v>
      </c>
      <c r="D48" s="125"/>
      <c r="E48" s="125"/>
      <c r="F48" s="125" t="s">
        <v>2107</v>
      </c>
      <c r="G48" s="125" t="s">
        <v>2083</v>
      </c>
      <c r="H48" s="125" t="s">
        <v>2084</v>
      </c>
      <c r="I48" s="125"/>
      <c r="J48" s="125"/>
      <c r="K48" s="125" t="s">
        <v>2108</v>
      </c>
      <c r="L48" s="125" t="s">
        <v>264</v>
      </c>
      <c r="M48" s="125" t="s">
        <v>2086</v>
      </c>
      <c r="N48" s="125" t="s">
        <v>1962</v>
      </c>
      <c r="O48" s="125"/>
      <c r="P48" s="101" t="s">
        <v>2099</v>
      </c>
      <c r="Q48" s="101" t="s">
        <v>1962</v>
      </c>
      <c r="R48" s="101"/>
    </row>
    <row r="49" spans="1:18" ht="129.94999999999999">
      <c r="A49" s="124" t="s">
        <v>2109</v>
      </c>
      <c r="B49" s="125" t="s">
        <v>2080</v>
      </c>
      <c r="C49" s="125" t="s">
        <v>2081</v>
      </c>
      <c r="D49" s="125"/>
      <c r="E49" s="125"/>
      <c r="F49" s="125" t="s">
        <v>2110</v>
      </c>
      <c r="G49" s="125" t="s">
        <v>2083</v>
      </c>
      <c r="H49" s="125" t="s">
        <v>2084</v>
      </c>
      <c r="I49" s="125"/>
      <c r="J49" s="125"/>
      <c r="K49" s="125" t="s">
        <v>2111</v>
      </c>
      <c r="L49" s="125" t="s">
        <v>2041</v>
      </c>
      <c r="M49" s="125" t="s">
        <v>2086</v>
      </c>
      <c r="N49" s="125" t="s">
        <v>1962</v>
      </c>
      <c r="O49" s="125"/>
      <c r="P49" s="101" t="s">
        <v>2099</v>
      </c>
      <c r="Q49" s="101" t="s">
        <v>1962</v>
      </c>
      <c r="R49" s="101"/>
    </row>
    <row r="50" spans="1:18" ht="129.94999999999999">
      <c r="A50" s="124" t="s">
        <v>2112</v>
      </c>
      <c r="B50" s="125" t="s">
        <v>2080</v>
      </c>
      <c r="C50" s="125" t="s">
        <v>2081</v>
      </c>
      <c r="D50" s="125"/>
      <c r="E50" s="125"/>
      <c r="F50" s="125" t="s">
        <v>2113</v>
      </c>
      <c r="G50" s="125" t="s">
        <v>2083</v>
      </c>
      <c r="H50" s="125" t="s">
        <v>2084</v>
      </c>
      <c r="I50" s="125"/>
      <c r="J50" s="125"/>
      <c r="K50" s="125" t="s">
        <v>2114</v>
      </c>
      <c r="L50" s="125" t="s">
        <v>2041</v>
      </c>
      <c r="M50" s="125" t="s">
        <v>2086</v>
      </c>
      <c r="N50" s="125" t="s">
        <v>1962</v>
      </c>
      <c r="O50" s="125"/>
      <c r="P50" s="101" t="s">
        <v>2099</v>
      </c>
      <c r="Q50" s="101" t="s">
        <v>1962</v>
      </c>
      <c r="R50" s="101"/>
    </row>
    <row r="51" spans="1:18" ht="129.94999999999999">
      <c r="A51" s="124" t="s">
        <v>2115</v>
      </c>
      <c r="B51" s="125" t="s">
        <v>2080</v>
      </c>
      <c r="C51" s="125" t="s">
        <v>2081</v>
      </c>
      <c r="D51" s="125"/>
      <c r="E51" s="125"/>
      <c r="F51" s="125" t="s">
        <v>2116</v>
      </c>
      <c r="G51" s="125" t="s">
        <v>2083</v>
      </c>
      <c r="H51" s="125" t="s">
        <v>2084</v>
      </c>
      <c r="I51" s="125"/>
      <c r="J51" s="125"/>
      <c r="K51" s="125" t="s">
        <v>2117</v>
      </c>
      <c r="L51" s="125" t="s">
        <v>2041</v>
      </c>
      <c r="M51" s="125" t="s">
        <v>2086</v>
      </c>
      <c r="N51" s="125" t="s">
        <v>1962</v>
      </c>
      <c r="O51" s="125"/>
      <c r="P51" s="101" t="s">
        <v>2099</v>
      </c>
      <c r="Q51" s="101" t="s">
        <v>1962</v>
      </c>
      <c r="R51" s="101"/>
    </row>
    <row r="52" spans="1:18" ht="129.94999999999999">
      <c r="A52" s="124" t="s">
        <v>2118</v>
      </c>
      <c r="B52" s="125" t="s">
        <v>2080</v>
      </c>
      <c r="C52" s="125" t="s">
        <v>2081</v>
      </c>
      <c r="D52" s="125"/>
      <c r="E52" s="125"/>
      <c r="F52" s="125" t="s">
        <v>2119</v>
      </c>
      <c r="G52" s="125" t="s">
        <v>2083</v>
      </c>
      <c r="H52" s="125" t="s">
        <v>2084</v>
      </c>
      <c r="I52" s="125"/>
      <c r="J52" s="125"/>
      <c r="K52" s="125" t="s">
        <v>2120</v>
      </c>
      <c r="L52" s="125" t="s">
        <v>2041</v>
      </c>
      <c r="M52" s="125" t="s">
        <v>2086</v>
      </c>
      <c r="N52" s="125" t="s">
        <v>1962</v>
      </c>
      <c r="O52" s="125"/>
      <c r="P52" s="101" t="s">
        <v>2099</v>
      </c>
      <c r="Q52" s="101" t="s">
        <v>1962</v>
      </c>
      <c r="R52" s="101"/>
    </row>
    <row r="53" spans="1:18" ht="90.95">
      <c r="A53" s="124" t="s">
        <v>2121</v>
      </c>
      <c r="B53" s="125" t="s">
        <v>2080</v>
      </c>
      <c r="C53" s="125" t="s">
        <v>2081</v>
      </c>
      <c r="D53" s="125"/>
      <c r="E53" s="125"/>
      <c r="F53" s="125" t="s">
        <v>2122</v>
      </c>
      <c r="G53" s="125" t="s">
        <v>2083</v>
      </c>
      <c r="H53" s="125" t="s">
        <v>2084</v>
      </c>
      <c r="I53" s="125"/>
      <c r="J53" s="125"/>
      <c r="K53" s="125" t="s">
        <v>2123</v>
      </c>
      <c r="L53" s="125" t="s">
        <v>264</v>
      </c>
      <c r="M53" s="125" t="s">
        <v>2086</v>
      </c>
      <c r="N53" s="125" t="s">
        <v>1962</v>
      </c>
      <c r="O53" s="125"/>
      <c r="P53" s="101" t="s">
        <v>2099</v>
      </c>
      <c r="Q53" s="101" t="s">
        <v>1962</v>
      </c>
      <c r="R53" s="101"/>
    </row>
    <row r="54" spans="1:18" ht="104.1">
      <c r="A54" s="124" t="s">
        <v>307</v>
      </c>
      <c r="B54" s="125" t="s">
        <v>308</v>
      </c>
      <c r="C54" s="125" t="s">
        <v>309</v>
      </c>
      <c r="D54" s="125" t="s">
        <v>310</v>
      </c>
      <c r="E54" s="125" t="s">
        <v>2124</v>
      </c>
      <c r="F54" s="125" t="s">
        <v>2125</v>
      </c>
      <c r="G54" s="125" t="s">
        <v>2126</v>
      </c>
      <c r="H54" s="125" t="s">
        <v>2127</v>
      </c>
      <c r="I54" s="125" t="s">
        <v>2128</v>
      </c>
      <c r="J54" s="125" t="s">
        <v>2129</v>
      </c>
      <c r="K54" s="125" t="s">
        <v>2130</v>
      </c>
      <c r="L54" s="125" t="s">
        <v>257</v>
      </c>
      <c r="M54" s="125" t="s">
        <v>2131</v>
      </c>
      <c r="N54" s="125" t="s">
        <v>1962</v>
      </c>
      <c r="O54" s="125" t="s">
        <v>2132</v>
      </c>
      <c r="P54" s="101" t="s">
        <v>370</v>
      </c>
      <c r="Q54" s="101" t="s">
        <v>1962</v>
      </c>
      <c r="R54" s="101"/>
    </row>
    <row r="55" spans="1:18" ht="104.1">
      <c r="A55" s="124" t="s">
        <v>311</v>
      </c>
      <c r="B55" s="125" t="s">
        <v>308</v>
      </c>
      <c r="C55" s="125" t="s">
        <v>309</v>
      </c>
      <c r="D55" s="125" t="s">
        <v>310</v>
      </c>
      <c r="E55" s="125" t="s">
        <v>2133</v>
      </c>
      <c r="F55" s="125" t="s">
        <v>2134</v>
      </c>
      <c r="G55" s="125" t="s">
        <v>2126</v>
      </c>
      <c r="H55" s="125" t="s">
        <v>2127</v>
      </c>
      <c r="I55" s="125" t="s">
        <v>2128</v>
      </c>
      <c r="J55" s="125" t="s">
        <v>2135</v>
      </c>
      <c r="K55" s="125" t="s">
        <v>2136</v>
      </c>
      <c r="L55" s="125" t="s">
        <v>257</v>
      </c>
      <c r="M55" s="125" t="s">
        <v>2131</v>
      </c>
      <c r="N55" s="125" t="s">
        <v>1962</v>
      </c>
      <c r="O55" s="125" t="s">
        <v>2132</v>
      </c>
      <c r="P55" s="101" t="s">
        <v>370</v>
      </c>
      <c r="Q55" s="101" t="s">
        <v>1962</v>
      </c>
      <c r="R55" s="101"/>
    </row>
    <row r="56" spans="1:18" ht="104.1">
      <c r="A56" s="124" t="s">
        <v>312</v>
      </c>
      <c r="B56" s="125" t="s">
        <v>308</v>
      </c>
      <c r="C56" s="125" t="s">
        <v>313</v>
      </c>
      <c r="D56" s="125" t="s">
        <v>314</v>
      </c>
      <c r="E56" s="125" t="s">
        <v>2137</v>
      </c>
      <c r="F56" s="125" t="s">
        <v>2138</v>
      </c>
      <c r="G56" s="125" t="s">
        <v>2139</v>
      </c>
      <c r="H56" s="125" t="s">
        <v>2140</v>
      </c>
      <c r="I56" s="125" t="s">
        <v>2141</v>
      </c>
      <c r="J56" s="125" t="s">
        <v>2142</v>
      </c>
      <c r="K56" s="125" t="s">
        <v>2143</v>
      </c>
      <c r="L56" s="125" t="s">
        <v>257</v>
      </c>
      <c r="M56" s="125" t="s">
        <v>2131</v>
      </c>
      <c r="N56" s="125" t="s">
        <v>1962</v>
      </c>
      <c r="O56" s="125" t="s">
        <v>2132</v>
      </c>
      <c r="P56" s="101" t="s">
        <v>370</v>
      </c>
      <c r="Q56" s="101" t="s">
        <v>1962</v>
      </c>
      <c r="R56" s="101"/>
    </row>
    <row r="57" spans="1:18" ht="104.1">
      <c r="A57" s="124" t="s">
        <v>315</v>
      </c>
      <c r="B57" s="125" t="s">
        <v>308</v>
      </c>
      <c r="C57" s="125" t="s">
        <v>313</v>
      </c>
      <c r="D57" s="125" t="s">
        <v>316</v>
      </c>
      <c r="E57" s="125"/>
      <c r="F57" s="125"/>
      <c r="G57" s="125" t="s">
        <v>2144</v>
      </c>
      <c r="H57" s="125" t="s">
        <v>2145</v>
      </c>
      <c r="I57" s="125" t="s">
        <v>2146</v>
      </c>
      <c r="J57" s="125"/>
      <c r="K57" s="125"/>
      <c r="L57" s="125" t="s">
        <v>257</v>
      </c>
      <c r="M57" s="125" t="s">
        <v>297</v>
      </c>
      <c r="N57" s="125" t="s">
        <v>297</v>
      </c>
      <c r="O57" s="125" t="s">
        <v>1961</v>
      </c>
      <c r="P57" s="101" t="s">
        <v>370</v>
      </c>
      <c r="Q57" s="101" t="s">
        <v>1962</v>
      </c>
      <c r="R57" s="101"/>
    </row>
    <row r="58" spans="1:18" ht="117">
      <c r="A58" s="124" t="s">
        <v>2147</v>
      </c>
      <c r="B58" s="125" t="s">
        <v>308</v>
      </c>
      <c r="C58" s="125" t="s">
        <v>326</v>
      </c>
      <c r="D58" s="125"/>
      <c r="E58" s="125"/>
      <c r="F58" s="125"/>
      <c r="G58" s="125" t="s">
        <v>2144</v>
      </c>
      <c r="H58" s="125" t="s">
        <v>2148</v>
      </c>
      <c r="I58" s="125"/>
      <c r="J58" s="125"/>
      <c r="K58" s="125"/>
      <c r="L58" s="125" t="s">
        <v>257</v>
      </c>
      <c r="M58" s="125" t="s">
        <v>2149</v>
      </c>
      <c r="N58" s="125" t="s">
        <v>2150</v>
      </c>
      <c r="O58" s="125"/>
      <c r="P58" s="101" t="s">
        <v>370</v>
      </c>
      <c r="Q58" s="101" t="s">
        <v>1962</v>
      </c>
      <c r="R58" s="101"/>
    </row>
    <row r="59" spans="1:18" ht="90.95">
      <c r="A59" s="124" t="s">
        <v>2151</v>
      </c>
      <c r="B59" s="125" t="s">
        <v>308</v>
      </c>
      <c r="C59" s="125" t="s">
        <v>2152</v>
      </c>
      <c r="D59" s="125"/>
      <c r="E59" s="125"/>
      <c r="F59" s="125"/>
      <c r="G59" s="125" t="s">
        <v>2126</v>
      </c>
      <c r="H59" s="125" t="s">
        <v>2153</v>
      </c>
      <c r="I59" s="125"/>
      <c r="J59" s="125"/>
      <c r="K59" s="125"/>
      <c r="L59" s="125" t="s">
        <v>257</v>
      </c>
      <c r="M59" s="125" t="s">
        <v>2154</v>
      </c>
      <c r="N59" s="125" t="s">
        <v>1962</v>
      </c>
      <c r="O59" s="125"/>
      <c r="P59" s="101" t="s">
        <v>370</v>
      </c>
      <c r="Q59" s="101" t="s">
        <v>1962</v>
      </c>
      <c r="R59" s="101"/>
    </row>
    <row r="60" spans="1:18" ht="168.95">
      <c r="A60" s="124" t="s">
        <v>317</v>
      </c>
      <c r="B60" s="125" t="s">
        <v>318</v>
      </c>
      <c r="C60" s="125" t="s">
        <v>319</v>
      </c>
      <c r="D60" s="125" t="s">
        <v>320</v>
      </c>
      <c r="E60" s="125"/>
      <c r="F60" s="125"/>
      <c r="G60" s="125" t="s">
        <v>2155</v>
      </c>
      <c r="H60" s="125" t="s">
        <v>2156</v>
      </c>
      <c r="I60" s="125" t="s">
        <v>2157</v>
      </c>
      <c r="J60" s="125"/>
      <c r="K60" s="125"/>
      <c r="L60" s="125" t="s">
        <v>321</v>
      </c>
      <c r="M60" s="125" t="s">
        <v>2158</v>
      </c>
      <c r="N60" s="125" t="s">
        <v>2078</v>
      </c>
      <c r="O60" s="125"/>
      <c r="P60" s="101"/>
      <c r="Q60" s="101"/>
      <c r="R60" s="101"/>
    </row>
    <row r="61" spans="1:18" ht="104.1">
      <c r="A61" s="124" t="s">
        <v>2159</v>
      </c>
      <c r="B61" s="125" t="s">
        <v>2160</v>
      </c>
      <c r="C61" s="125" t="s">
        <v>2161</v>
      </c>
      <c r="D61" s="125" t="s">
        <v>2162</v>
      </c>
      <c r="E61" s="125" t="s">
        <v>2163</v>
      </c>
      <c r="F61" s="125" t="s">
        <v>2164</v>
      </c>
      <c r="G61" s="125" t="s">
        <v>2165</v>
      </c>
      <c r="H61" s="125" t="s">
        <v>2166</v>
      </c>
      <c r="I61" s="125" t="s">
        <v>2167</v>
      </c>
      <c r="J61" s="125" t="s">
        <v>2168</v>
      </c>
      <c r="K61" s="125" t="s">
        <v>2169</v>
      </c>
      <c r="L61" s="125" t="s">
        <v>257</v>
      </c>
      <c r="M61" s="125" t="s">
        <v>2170</v>
      </c>
      <c r="N61" s="125" t="s">
        <v>1962</v>
      </c>
      <c r="O61" s="125"/>
      <c r="P61" s="101" t="s">
        <v>2171</v>
      </c>
      <c r="Q61" s="101" t="s">
        <v>1962</v>
      </c>
      <c r="R61" s="101"/>
    </row>
    <row r="62" spans="1:18" ht="129.94999999999999">
      <c r="A62" s="124" t="s">
        <v>2172</v>
      </c>
      <c r="B62" s="125" t="s">
        <v>2160</v>
      </c>
      <c r="C62" s="125" t="s">
        <v>2173</v>
      </c>
      <c r="D62" s="125" t="s">
        <v>2174</v>
      </c>
      <c r="E62" s="125" t="s">
        <v>2175</v>
      </c>
      <c r="F62" s="125" t="s">
        <v>2176</v>
      </c>
      <c r="G62" s="125" t="s">
        <v>2177</v>
      </c>
      <c r="H62" s="125" t="s">
        <v>2178</v>
      </c>
      <c r="I62" s="125" t="s">
        <v>2179</v>
      </c>
      <c r="J62" s="125" t="s">
        <v>2180</v>
      </c>
      <c r="K62" s="125" t="s">
        <v>2181</v>
      </c>
      <c r="L62" s="125" t="s">
        <v>2041</v>
      </c>
      <c r="M62" s="125" t="s">
        <v>2170</v>
      </c>
      <c r="N62" s="125" t="s">
        <v>1962</v>
      </c>
      <c r="O62" s="125"/>
      <c r="P62" s="101" t="s">
        <v>2182</v>
      </c>
      <c r="Q62" s="101" t="s">
        <v>1962</v>
      </c>
      <c r="R62" s="101"/>
    </row>
    <row r="63" spans="1:18" ht="129.94999999999999">
      <c r="A63" s="124" t="s">
        <v>2183</v>
      </c>
      <c r="B63" s="125" t="s">
        <v>2160</v>
      </c>
      <c r="C63" s="125" t="s">
        <v>2173</v>
      </c>
      <c r="D63" s="125" t="s">
        <v>2174</v>
      </c>
      <c r="E63" s="125" t="s">
        <v>2175</v>
      </c>
      <c r="F63" s="125" t="s">
        <v>2184</v>
      </c>
      <c r="G63" s="125" t="s">
        <v>2177</v>
      </c>
      <c r="H63" s="125" t="s">
        <v>2178</v>
      </c>
      <c r="I63" s="125" t="s">
        <v>2179</v>
      </c>
      <c r="J63" s="125" t="s">
        <v>2180</v>
      </c>
      <c r="K63" s="125" t="s">
        <v>2185</v>
      </c>
      <c r="L63" s="125" t="s">
        <v>2041</v>
      </c>
      <c r="M63" s="125" t="s">
        <v>2170</v>
      </c>
      <c r="N63" s="125" t="s">
        <v>1962</v>
      </c>
      <c r="O63" s="125"/>
      <c r="P63" s="101" t="s">
        <v>2182</v>
      </c>
      <c r="Q63" s="101" t="s">
        <v>1962</v>
      </c>
      <c r="R63" s="101"/>
    </row>
    <row r="64" spans="1:18" ht="129.94999999999999">
      <c r="A64" s="124" t="s">
        <v>2186</v>
      </c>
      <c r="B64" s="125" t="s">
        <v>2160</v>
      </c>
      <c r="C64" s="125" t="s">
        <v>2173</v>
      </c>
      <c r="D64" s="125" t="s">
        <v>2174</v>
      </c>
      <c r="E64" s="125" t="s">
        <v>2187</v>
      </c>
      <c r="F64" s="125" t="s">
        <v>2188</v>
      </c>
      <c r="G64" s="125" t="s">
        <v>2177</v>
      </c>
      <c r="H64" s="125" t="s">
        <v>2178</v>
      </c>
      <c r="I64" s="125" t="s">
        <v>2179</v>
      </c>
      <c r="J64" s="125" t="s">
        <v>2189</v>
      </c>
      <c r="K64" s="125" t="s">
        <v>2190</v>
      </c>
      <c r="L64" s="125" t="s">
        <v>2041</v>
      </c>
      <c r="M64" s="125" t="s">
        <v>2170</v>
      </c>
      <c r="N64" s="125" t="s">
        <v>1962</v>
      </c>
      <c r="O64" s="125"/>
      <c r="P64" s="101" t="s">
        <v>2182</v>
      </c>
      <c r="Q64" s="101" t="s">
        <v>1962</v>
      </c>
      <c r="R64" s="101"/>
    </row>
    <row r="65" spans="1:18" ht="129.94999999999999">
      <c r="A65" s="124" t="s">
        <v>2191</v>
      </c>
      <c r="B65" s="125" t="s">
        <v>2160</v>
      </c>
      <c r="C65" s="125" t="s">
        <v>2173</v>
      </c>
      <c r="D65" s="125" t="s">
        <v>2174</v>
      </c>
      <c r="E65" s="125" t="s">
        <v>2192</v>
      </c>
      <c r="F65" s="125" t="s">
        <v>2193</v>
      </c>
      <c r="G65" s="125" t="s">
        <v>2177</v>
      </c>
      <c r="H65" s="125" t="s">
        <v>2178</v>
      </c>
      <c r="I65" s="125" t="s">
        <v>2179</v>
      </c>
      <c r="J65" s="125" t="s">
        <v>2194</v>
      </c>
      <c r="K65" s="125" t="s">
        <v>2195</v>
      </c>
      <c r="L65" s="125" t="s">
        <v>2041</v>
      </c>
      <c r="M65" s="125" t="s">
        <v>2170</v>
      </c>
      <c r="N65" s="125" t="s">
        <v>1962</v>
      </c>
      <c r="O65" s="125"/>
      <c r="P65" s="101" t="s">
        <v>2182</v>
      </c>
      <c r="Q65" s="101" t="s">
        <v>1962</v>
      </c>
      <c r="R65" s="101"/>
    </row>
    <row r="66" spans="1:18" ht="143.1">
      <c r="A66" s="124" t="s">
        <v>2196</v>
      </c>
      <c r="B66" s="125" t="s">
        <v>2160</v>
      </c>
      <c r="C66" s="125" t="s">
        <v>313</v>
      </c>
      <c r="D66" s="125" t="s">
        <v>2197</v>
      </c>
      <c r="E66" s="125"/>
      <c r="F66" s="125"/>
      <c r="G66" s="125" t="s">
        <v>2198</v>
      </c>
      <c r="H66" s="125" t="s">
        <v>2199</v>
      </c>
      <c r="I66" s="125" t="s">
        <v>2200</v>
      </c>
      <c r="J66" s="125"/>
      <c r="K66" s="125"/>
      <c r="L66" s="125" t="s">
        <v>431</v>
      </c>
      <c r="M66" s="125" t="s">
        <v>2170</v>
      </c>
      <c r="N66" s="125" t="s">
        <v>1962</v>
      </c>
      <c r="O66" s="125"/>
      <c r="P66" s="101" t="s">
        <v>2182</v>
      </c>
      <c r="Q66" s="101" t="s">
        <v>1962</v>
      </c>
      <c r="R66" s="101"/>
    </row>
    <row r="67" spans="1:18" ht="143.1">
      <c r="A67" s="124" t="s">
        <v>2201</v>
      </c>
      <c r="B67" s="125" t="s">
        <v>2160</v>
      </c>
      <c r="C67" s="125" t="s">
        <v>313</v>
      </c>
      <c r="D67" s="125" t="s">
        <v>2197</v>
      </c>
      <c r="E67" s="125"/>
      <c r="F67" s="125"/>
      <c r="G67" s="125" t="s">
        <v>2198</v>
      </c>
      <c r="H67" s="125" t="s">
        <v>2199</v>
      </c>
      <c r="I67" s="125" t="s">
        <v>2200</v>
      </c>
      <c r="J67" s="125"/>
      <c r="K67" s="125"/>
      <c r="L67" s="125" t="s">
        <v>431</v>
      </c>
      <c r="M67" s="125" t="s">
        <v>2170</v>
      </c>
      <c r="N67" s="125" t="s">
        <v>1962</v>
      </c>
      <c r="O67" s="125"/>
      <c r="P67" s="101" t="s">
        <v>2182</v>
      </c>
      <c r="Q67" s="101" t="s">
        <v>1962</v>
      </c>
      <c r="R67" s="101"/>
    </row>
    <row r="68" spans="1:18" ht="117">
      <c r="A68" s="124" t="s">
        <v>2202</v>
      </c>
      <c r="B68" s="125" t="s">
        <v>2160</v>
      </c>
      <c r="C68" s="125" t="s">
        <v>2050</v>
      </c>
      <c r="D68" s="125" t="s">
        <v>2203</v>
      </c>
      <c r="E68" s="125"/>
      <c r="F68" s="125"/>
      <c r="G68" s="125" t="s">
        <v>2198</v>
      </c>
      <c r="H68" s="125" t="s">
        <v>2204</v>
      </c>
      <c r="I68" s="125" t="s">
        <v>2205</v>
      </c>
      <c r="J68" s="125"/>
      <c r="K68" s="125"/>
      <c r="L68" s="125" t="s">
        <v>257</v>
      </c>
      <c r="M68" s="125" t="s">
        <v>2206</v>
      </c>
      <c r="N68" s="125" t="s">
        <v>2078</v>
      </c>
      <c r="O68" s="125"/>
      <c r="P68" s="101" t="s">
        <v>2171</v>
      </c>
      <c r="Q68" s="101" t="s">
        <v>1962</v>
      </c>
      <c r="R68" s="101"/>
    </row>
    <row r="69" spans="1:18" ht="156">
      <c r="A69" s="124" t="s">
        <v>2207</v>
      </c>
      <c r="B69" s="125" t="s">
        <v>2160</v>
      </c>
      <c r="C69" s="125" t="s">
        <v>2208</v>
      </c>
      <c r="D69" s="125" t="s">
        <v>2209</v>
      </c>
      <c r="E69" s="125" t="s">
        <v>2210</v>
      </c>
      <c r="F69" s="125" t="s">
        <v>2211</v>
      </c>
      <c r="G69" s="125" t="s">
        <v>2165</v>
      </c>
      <c r="H69" s="125" t="s">
        <v>2212</v>
      </c>
      <c r="I69" s="125" t="s">
        <v>2213</v>
      </c>
      <c r="J69" s="125" t="s">
        <v>2214</v>
      </c>
      <c r="K69" s="125" t="s">
        <v>2215</v>
      </c>
      <c r="L69" s="125" t="s">
        <v>257</v>
      </c>
      <c r="M69" s="125" t="s">
        <v>2216</v>
      </c>
      <c r="N69" s="125" t="s">
        <v>1977</v>
      </c>
      <c r="O69" s="125" t="s">
        <v>2217</v>
      </c>
      <c r="P69" s="101" t="s">
        <v>851</v>
      </c>
      <c r="Q69" s="101" t="s">
        <v>1962</v>
      </c>
      <c r="R69" s="101"/>
    </row>
    <row r="70" spans="1:18" ht="168">
      <c r="A70" s="124" t="s">
        <v>2218</v>
      </c>
      <c r="B70" s="125" t="s">
        <v>2160</v>
      </c>
      <c r="C70" s="125" t="s">
        <v>2208</v>
      </c>
      <c r="D70" s="125" t="s">
        <v>2209</v>
      </c>
      <c r="E70" s="125" t="s">
        <v>2219</v>
      </c>
      <c r="F70" s="125" t="s">
        <v>2220</v>
      </c>
      <c r="G70" s="125" t="s">
        <v>2165</v>
      </c>
      <c r="H70" s="125" t="s">
        <v>2212</v>
      </c>
      <c r="I70" s="125" t="s">
        <v>2213</v>
      </c>
      <c r="J70" s="125" t="s">
        <v>2221</v>
      </c>
      <c r="K70" s="125" t="s">
        <v>2222</v>
      </c>
      <c r="L70" s="125" t="s">
        <v>2041</v>
      </c>
      <c r="M70" s="125" t="s">
        <v>2216</v>
      </c>
      <c r="N70" s="125" t="s">
        <v>1977</v>
      </c>
      <c r="O70" s="125" t="s">
        <v>2217</v>
      </c>
      <c r="P70" s="101" t="s">
        <v>2216</v>
      </c>
      <c r="Q70" s="101" t="s">
        <v>1977</v>
      </c>
      <c r="R70" s="101" t="s">
        <v>2223</v>
      </c>
    </row>
    <row r="71" spans="1:18" ht="246.95">
      <c r="A71" s="124" t="s">
        <v>324</v>
      </c>
      <c r="B71" s="125" t="s">
        <v>325</v>
      </c>
      <c r="C71" s="125" t="s">
        <v>326</v>
      </c>
      <c r="D71" s="125" t="s">
        <v>327</v>
      </c>
      <c r="E71" s="125" t="s">
        <v>2224</v>
      </c>
      <c r="F71" s="125" t="s">
        <v>2224</v>
      </c>
      <c r="G71" s="125" t="s">
        <v>2225</v>
      </c>
      <c r="H71" s="125" t="s">
        <v>2226</v>
      </c>
      <c r="I71" s="125" t="s">
        <v>2227</v>
      </c>
      <c r="J71" s="125" t="s">
        <v>2228</v>
      </c>
      <c r="K71" s="125" t="s">
        <v>2228</v>
      </c>
      <c r="L71" s="125" t="s">
        <v>257</v>
      </c>
      <c r="M71" s="125" t="s">
        <v>2229</v>
      </c>
      <c r="N71" s="125" t="s">
        <v>1962</v>
      </c>
      <c r="O71" s="125" t="s">
        <v>2230</v>
      </c>
      <c r="P71" s="101"/>
      <c r="Q71" s="101"/>
      <c r="R71" s="101"/>
    </row>
    <row r="72" spans="1:18" ht="246.95">
      <c r="A72" s="124" t="s">
        <v>328</v>
      </c>
      <c r="B72" s="125" t="s">
        <v>325</v>
      </c>
      <c r="C72" s="125" t="s">
        <v>329</v>
      </c>
      <c r="D72" s="125" t="s">
        <v>330</v>
      </c>
      <c r="E72" s="125" t="s">
        <v>2231</v>
      </c>
      <c r="F72" s="125" t="s">
        <v>2232</v>
      </c>
      <c r="G72" s="125" t="s">
        <v>2225</v>
      </c>
      <c r="H72" s="125" t="s">
        <v>2233</v>
      </c>
      <c r="I72" s="125" t="s">
        <v>2234</v>
      </c>
      <c r="J72" s="125" t="s">
        <v>2235</v>
      </c>
      <c r="K72" s="125" t="s">
        <v>2236</v>
      </c>
      <c r="L72" s="125" t="s">
        <v>2041</v>
      </c>
      <c r="M72" s="125" t="s">
        <v>2237</v>
      </c>
      <c r="N72" s="125" t="s">
        <v>1962</v>
      </c>
      <c r="O72" s="125"/>
      <c r="P72" s="101" t="s">
        <v>2238</v>
      </c>
      <c r="Q72" s="101" t="s">
        <v>1962</v>
      </c>
      <c r="R72" s="101"/>
    </row>
    <row r="73" spans="1:18" ht="78">
      <c r="A73" s="124" t="s">
        <v>331</v>
      </c>
      <c r="B73" s="125" t="s">
        <v>332</v>
      </c>
      <c r="C73" s="125" t="s">
        <v>333</v>
      </c>
      <c r="D73" s="125" t="s">
        <v>334</v>
      </c>
      <c r="E73" s="125"/>
      <c r="F73" s="125"/>
      <c r="G73" s="125" t="s">
        <v>2239</v>
      </c>
      <c r="H73" s="125" t="s">
        <v>2240</v>
      </c>
      <c r="I73" s="125" t="s">
        <v>2241</v>
      </c>
      <c r="J73" s="125"/>
      <c r="K73" s="125"/>
      <c r="L73" s="125" t="s">
        <v>257</v>
      </c>
      <c r="M73" s="125" t="s">
        <v>297</v>
      </c>
      <c r="N73" s="125" t="s">
        <v>297</v>
      </c>
      <c r="O73" s="125" t="s">
        <v>2242</v>
      </c>
      <c r="P73" s="101" t="s">
        <v>1962</v>
      </c>
      <c r="Q73" s="101" t="s">
        <v>1962</v>
      </c>
      <c r="R73" s="101"/>
    </row>
    <row r="74" spans="1:18" ht="104.1">
      <c r="A74" s="124" t="s">
        <v>335</v>
      </c>
      <c r="B74" s="125" t="s">
        <v>336</v>
      </c>
      <c r="C74" s="125" t="s">
        <v>337</v>
      </c>
      <c r="D74" s="125" t="s">
        <v>338</v>
      </c>
      <c r="E74" s="125" t="s">
        <v>2243</v>
      </c>
      <c r="F74" s="125" t="s">
        <v>2244</v>
      </c>
      <c r="G74" s="125" t="s">
        <v>2245</v>
      </c>
      <c r="H74" s="125" t="s">
        <v>2246</v>
      </c>
      <c r="I74" s="125" t="s">
        <v>2247</v>
      </c>
      <c r="J74" s="125" t="s">
        <v>2248</v>
      </c>
      <c r="K74" s="125" t="s">
        <v>2249</v>
      </c>
      <c r="L74" s="125" t="s">
        <v>257</v>
      </c>
      <c r="M74" s="125" t="s">
        <v>2250</v>
      </c>
      <c r="N74" s="125" t="s">
        <v>1962</v>
      </c>
      <c r="O74" s="125" t="s">
        <v>2251</v>
      </c>
      <c r="P74" s="101"/>
      <c r="Q74" s="101"/>
      <c r="R74" s="101"/>
    </row>
    <row r="75" spans="1:18" ht="104.1">
      <c r="A75" s="124" t="s">
        <v>339</v>
      </c>
      <c r="B75" s="125" t="s">
        <v>336</v>
      </c>
      <c r="C75" s="125" t="s">
        <v>337</v>
      </c>
      <c r="D75" s="125" t="s">
        <v>338</v>
      </c>
      <c r="E75" s="125" t="s">
        <v>2252</v>
      </c>
      <c r="F75" s="125" t="s">
        <v>2253</v>
      </c>
      <c r="G75" s="125" t="s">
        <v>2245</v>
      </c>
      <c r="H75" s="125" t="s">
        <v>2246</v>
      </c>
      <c r="I75" s="125" t="s">
        <v>2247</v>
      </c>
      <c r="J75" s="125" t="s">
        <v>2254</v>
      </c>
      <c r="K75" s="125" t="s">
        <v>2255</v>
      </c>
      <c r="L75" s="125" t="s">
        <v>257</v>
      </c>
      <c r="M75" s="125" t="s">
        <v>2250</v>
      </c>
      <c r="N75" s="125" t="s">
        <v>1962</v>
      </c>
      <c r="O75" s="125" t="s">
        <v>2251</v>
      </c>
      <c r="P75" s="101"/>
      <c r="Q75" s="101"/>
      <c r="R75" s="101"/>
    </row>
    <row r="76" spans="1:18" ht="90.95">
      <c r="A76" s="124" t="s">
        <v>340</v>
      </c>
      <c r="B76" s="125" t="s">
        <v>341</v>
      </c>
      <c r="C76" s="125" t="s">
        <v>342</v>
      </c>
      <c r="D76" s="125" t="s">
        <v>343</v>
      </c>
      <c r="E76" s="125"/>
      <c r="F76" s="125"/>
      <c r="G76" s="125" t="s">
        <v>2256</v>
      </c>
      <c r="H76" s="125" t="s">
        <v>2257</v>
      </c>
      <c r="I76" s="125" t="s">
        <v>2258</v>
      </c>
      <c r="J76" s="125"/>
      <c r="K76" s="125"/>
      <c r="L76" s="125" t="s">
        <v>264</v>
      </c>
      <c r="M76" s="125"/>
      <c r="N76" s="125"/>
      <c r="O76" s="125"/>
      <c r="P76" s="101" t="s">
        <v>2259</v>
      </c>
      <c r="Q76" s="101" t="s">
        <v>1962</v>
      </c>
      <c r="R76" s="101" t="s">
        <v>2260</v>
      </c>
    </row>
    <row r="77" spans="1:18" ht="90.95">
      <c r="A77" s="124" t="s">
        <v>344</v>
      </c>
      <c r="B77" s="125" t="s">
        <v>341</v>
      </c>
      <c r="C77" s="125" t="s">
        <v>342</v>
      </c>
      <c r="D77" s="125" t="s">
        <v>345</v>
      </c>
      <c r="E77" s="125"/>
      <c r="F77" s="125"/>
      <c r="G77" s="125" t="s">
        <v>2256</v>
      </c>
      <c r="H77" s="125" t="s">
        <v>2257</v>
      </c>
      <c r="I77" s="125" t="s">
        <v>2261</v>
      </c>
      <c r="J77" s="125"/>
      <c r="K77" s="125"/>
      <c r="L77" s="125" t="s">
        <v>264</v>
      </c>
      <c r="M77" s="125"/>
      <c r="N77" s="125"/>
      <c r="O77" s="125"/>
      <c r="P77" s="101" t="s">
        <v>2259</v>
      </c>
      <c r="Q77" s="101" t="s">
        <v>1962</v>
      </c>
      <c r="R77" s="101" t="s">
        <v>2260</v>
      </c>
    </row>
    <row r="78" spans="1:18" ht="90.95">
      <c r="A78" s="124" t="s">
        <v>346</v>
      </c>
      <c r="B78" s="125" t="s">
        <v>341</v>
      </c>
      <c r="C78" s="125" t="s">
        <v>342</v>
      </c>
      <c r="D78" s="125" t="s">
        <v>347</v>
      </c>
      <c r="E78" s="125"/>
      <c r="F78" s="125"/>
      <c r="G78" s="125" t="s">
        <v>2256</v>
      </c>
      <c r="H78" s="125" t="s">
        <v>2257</v>
      </c>
      <c r="I78" s="125" t="s">
        <v>2262</v>
      </c>
      <c r="J78" s="125"/>
      <c r="K78" s="125"/>
      <c r="L78" s="125" t="s">
        <v>264</v>
      </c>
      <c r="M78" s="125"/>
      <c r="N78" s="125"/>
      <c r="O78" s="125"/>
      <c r="P78" s="101" t="s">
        <v>2259</v>
      </c>
      <c r="Q78" s="101" t="s">
        <v>1962</v>
      </c>
      <c r="R78" s="101" t="s">
        <v>2260</v>
      </c>
    </row>
    <row r="79" spans="1:18" ht="90.95">
      <c r="A79" s="124" t="s">
        <v>348</v>
      </c>
      <c r="B79" s="125" t="s">
        <v>341</v>
      </c>
      <c r="C79" s="125" t="s">
        <v>342</v>
      </c>
      <c r="D79" s="125" t="s">
        <v>349</v>
      </c>
      <c r="E79" s="125"/>
      <c r="F79" s="125"/>
      <c r="G79" s="125" t="s">
        <v>2256</v>
      </c>
      <c r="H79" s="125" t="s">
        <v>2257</v>
      </c>
      <c r="I79" s="125" t="s">
        <v>2263</v>
      </c>
      <c r="J79" s="125"/>
      <c r="K79" s="125"/>
      <c r="L79" s="125" t="s">
        <v>264</v>
      </c>
      <c r="M79" s="125"/>
      <c r="N79" s="125"/>
      <c r="O79" s="125"/>
      <c r="P79" s="101" t="s">
        <v>2259</v>
      </c>
      <c r="Q79" s="101" t="s">
        <v>1962</v>
      </c>
      <c r="R79" s="101" t="s">
        <v>2260</v>
      </c>
    </row>
    <row r="80" spans="1:18" ht="90.95">
      <c r="A80" s="124" t="s">
        <v>350</v>
      </c>
      <c r="B80" s="125" t="s">
        <v>341</v>
      </c>
      <c r="C80" s="125" t="s">
        <v>342</v>
      </c>
      <c r="D80" s="125" t="s">
        <v>351</v>
      </c>
      <c r="E80" s="125"/>
      <c r="F80" s="125"/>
      <c r="G80" s="125" t="s">
        <v>2256</v>
      </c>
      <c r="H80" s="125" t="s">
        <v>2257</v>
      </c>
      <c r="I80" s="125" t="s">
        <v>2264</v>
      </c>
      <c r="J80" s="125"/>
      <c r="K80" s="125"/>
      <c r="L80" s="125" t="s">
        <v>264</v>
      </c>
      <c r="M80" s="125"/>
      <c r="N80" s="125"/>
      <c r="O80" s="125"/>
      <c r="P80" s="101" t="s">
        <v>2259</v>
      </c>
      <c r="Q80" s="101" t="s">
        <v>1962</v>
      </c>
      <c r="R80" s="101" t="s">
        <v>2260</v>
      </c>
    </row>
    <row r="81" spans="1:18" ht="90.95">
      <c r="A81" s="124" t="s">
        <v>352</v>
      </c>
      <c r="B81" s="125" t="s">
        <v>341</v>
      </c>
      <c r="C81" s="125" t="s">
        <v>342</v>
      </c>
      <c r="D81" s="125" t="s">
        <v>353</v>
      </c>
      <c r="E81" s="125"/>
      <c r="F81" s="125"/>
      <c r="G81" s="125" t="s">
        <v>2256</v>
      </c>
      <c r="H81" s="125" t="s">
        <v>2257</v>
      </c>
      <c r="I81" s="125" t="s">
        <v>2265</v>
      </c>
      <c r="J81" s="125"/>
      <c r="K81" s="125"/>
      <c r="L81" s="125" t="s">
        <v>264</v>
      </c>
      <c r="M81" s="125"/>
      <c r="N81" s="125"/>
      <c r="O81" s="125"/>
      <c r="P81" s="101" t="s">
        <v>2259</v>
      </c>
      <c r="Q81" s="101" t="s">
        <v>1962</v>
      </c>
      <c r="R81" s="101" t="s">
        <v>2260</v>
      </c>
    </row>
    <row r="82" spans="1:18" ht="129.94999999999999">
      <c r="A82" s="124" t="s">
        <v>354</v>
      </c>
      <c r="B82" s="125" t="s">
        <v>355</v>
      </c>
      <c r="C82" s="125" t="s">
        <v>356</v>
      </c>
      <c r="D82" s="125" t="s">
        <v>357</v>
      </c>
      <c r="E82" s="125"/>
      <c r="F82" s="125"/>
      <c r="G82" s="125" t="s">
        <v>2266</v>
      </c>
      <c r="H82" s="125" t="s">
        <v>2267</v>
      </c>
      <c r="I82" s="125" t="s">
        <v>2268</v>
      </c>
      <c r="J82" s="125"/>
      <c r="K82" s="125"/>
      <c r="L82" s="125" t="s">
        <v>2041</v>
      </c>
      <c r="M82" s="125" t="s">
        <v>2224</v>
      </c>
      <c r="N82" s="125" t="s">
        <v>1977</v>
      </c>
      <c r="O82" s="125" t="s">
        <v>2269</v>
      </c>
      <c r="P82" s="101" t="s">
        <v>2224</v>
      </c>
      <c r="Q82" s="101" t="s">
        <v>1977</v>
      </c>
      <c r="R82" s="101" t="s">
        <v>2270</v>
      </c>
    </row>
    <row r="83" spans="1:18" ht="129.94999999999999">
      <c r="A83" s="124" t="s">
        <v>358</v>
      </c>
      <c r="B83" s="125" t="s">
        <v>355</v>
      </c>
      <c r="C83" s="125" t="s">
        <v>356</v>
      </c>
      <c r="D83" s="125" t="s">
        <v>359</v>
      </c>
      <c r="E83" s="125"/>
      <c r="F83" s="125"/>
      <c r="G83" s="125" t="s">
        <v>2266</v>
      </c>
      <c r="H83" s="125" t="s">
        <v>2267</v>
      </c>
      <c r="I83" s="125" t="s">
        <v>2271</v>
      </c>
      <c r="J83" s="125"/>
      <c r="K83" s="125"/>
      <c r="L83" s="125" t="s">
        <v>2041</v>
      </c>
      <c r="M83" s="125" t="s">
        <v>2224</v>
      </c>
      <c r="N83" s="125" t="s">
        <v>1977</v>
      </c>
      <c r="O83" s="125" t="s">
        <v>2269</v>
      </c>
      <c r="P83" s="101" t="s">
        <v>2224</v>
      </c>
      <c r="Q83" s="101" t="s">
        <v>1977</v>
      </c>
      <c r="R83" s="101" t="s">
        <v>2270</v>
      </c>
    </row>
    <row r="84" spans="1:18" ht="129.94999999999999">
      <c r="A84" s="124" t="s">
        <v>360</v>
      </c>
      <c r="B84" s="125" t="s">
        <v>355</v>
      </c>
      <c r="C84" s="125" t="s">
        <v>356</v>
      </c>
      <c r="D84" s="125" t="s">
        <v>361</v>
      </c>
      <c r="E84" s="125"/>
      <c r="F84" s="125"/>
      <c r="G84" s="125" t="s">
        <v>2266</v>
      </c>
      <c r="H84" s="125" t="s">
        <v>2267</v>
      </c>
      <c r="I84" s="125" t="s">
        <v>2272</v>
      </c>
      <c r="J84" s="125"/>
      <c r="K84" s="125"/>
      <c r="L84" s="125" t="s">
        <v>2041</v>
      </c>
      <c r="M84" s="125" t="s">
        <v>2224</v>
      </c>
      <c r="N84" s="125" t="s">
        <v>1977</v>
      </c>
      <c r="O84" s="125" t="s">
        <v>2269</v>
      </c>
      <c r="P84" s="101" t="s">
        <v>2224</v>
      </c>
      <c r="Q84" s="101" t="s">
        <v>1977</v>
      </c>
      <c r="R84" s="101" t="s">
        <v>2270</v>
      </c>
    </row>
    <row r="85" spans="1:18" ht="246.95">
      <c r="A85" s="124" t="s">
        <v>362</v>
      </c>
      <c r="B85" s="125" t="s">
        <v>355</v>
      </c>
      <c r="C85" s="125" t="s">
        <v>356</v>
      </c>
      <c r="D85" s="125" t="s">
        <v>363</v>
      </c>
      <c r="E85" s="125"/>
      <c r="F85" s="125"/>
      <c r="G85" s="125" t="s">
        <v>2273</v>
      </c>
      <c r="H85" s="125" t="s">
        <v>2274</v>
      </c>
      <c r="I85" s="125" t="s">
        <v>2275</v>
      </c>
      <c r="J85" s="125"/>
      <c r="K85" s="125"/>
      <c r="L85" s="125" t="s">
        <v>2041</v>
      </c>
      <c r="M85" s="125" t="s">
        <v>2276</v>
      </c>
      <c r="N85" s="125" t="s">
        <v>1962</v>
      </c>
      <c r="O85" s="125" t="s">
        <v>2277</v>
      </c>
      <c r="P85" s="101" t="s">
        <v>2278</v>
      </c>
      <c r="Q85" s="101" t="s">
        <v>1962</v>
      </c>
      <c r="R85" s="101"/>
    </row>
    <row r="86" spans="1:18" ht="129.94999999999999">
      <c r="A86" s="124" t="s">
        <v>364</v>
      </c>
      <c r="B86" s="125" t="s">
        <v>355</v>
      </c>
      <c r="C86" s="125" t="s">
        <v>365</v>
      </c>
      <c r="D86" s="125" t="s">
        <v>366</v>
      </c>
      <c r="E86" s="125" t="s">
        <v>2279</v>
      </c>
      <c r="F86" s="125" t="s">
        <v>2279</v>
      </c>
      <c r="G86" s="125" t="s">
        <v>2280</v>
      </c>
      <c r="H86" s="125" t="s">
        <v>2281</v>
      </c>
      <c r="I86" s="125" t="s">
        <v>2282</v>
      </c>
      <c r="J86" s="125" t="s">
        <v>2283</v>
      </c>
      <c r="K86" s="125" t="s">
        <v>2283</v>
      </c>
      <c r="L86" s="125" t="s">
        <v>2041</v>
      </c>
      <c r="M86" s="125" t="s">
        <v>2284</v>
      </c>
      <c r="N86" s="125" t="s">
        <v>1962</v>
      </c>
      <c r="O86" s="125" t="s">
        <v>2285</v>
      </c>
      <c r="P86" s="101" t="s">
        <v>2286</v>
      </c>
      <c r="Q86" s="101" t="s">
        <v>1962</v>
      </c>
      <c r="R86" s="101"/>
    </row>
    <row r="87" spans="1:18" ht="182.1">
      <c r="A87" s="124" t="s">
        <v>367</v>
      </c>
      <c r="B87" s="125" t="s">
        <v>355</v>
      </c>
      <c r="C87" s="125" t="s">
        <v>368</v>
      </c>
      <c r="D87" s="125" t="s">
        <v>369</v>
      </c>
      <c r="E87" s="125"/>
      <c r="F87" s="125"/>
      <c r="G87" s="125" t="s">
        <v>2273</v>
      </c>
      <c r="H87" s="125" t="s">
        <v>2287</v>
      </c>
      <c r="I87" s="125" t="s">
        <v>2288</v>
      </c>
      <c r="J87" s="125"/>
      <c r="K87" s="125"/>
      <c r="L87" s="125" t="s">
        <v>264</v>
      </c>
      <c r="M87" s="125"/>
      <c r="N87" s="125"/>
      <c r="O87" s="125"/>
      <c r="P87" s="101" t="s">
        <v>2286</v>
      </c>
      <c r="Q87" s="101" t="s">
        <v>370</v>
      </c>
      <c r="R87" s="101" t="s">
        <v>2289</v>
      </c>
    </row>
    <row r="88" spans="1:18" ht="168.95">
      <c r="A88" s="124" t="s">
        <v>371</v>
      </c>
      <c r="B88" s="125" t="s">
        <v>355</v>
      </c>
      <c r="C88" s="125" t="s">
        <v>368</v>
      </c>
      <c r="D88" s="125" t="s">
        <v>372</v>
      </c>
      <c r="E88" s="125"/>
      <c r="F88" s="125"/>
      <c r="G88" s="125" t="s">
        <v>2273</v>
      </c>
      <c r="H88" s="125" t="s">
        <v>2287</v>
      </c>
      <c r="I88" s="125" t="s">
        <v>2290</v>
      </c>
      <c r="J88" s="125"/>
      <c r="K88" s="125"/>
      <c r="L88" s="125" t="s">
        <v>264</v>
      </c>
      <c r="M88" s="125"/>
      <c r="N88" s="125"/>
      <c r="O88" s="125"/>
      <c r="P88" s="101" t="s">
        <v>2286</v>
      </c>
      <c r="Q88" s="101" t="s">
        <v>370</v>
      </c>
      <c r="R88" s="101" t="s">
        <v>2289</v>
      </c>
    </row>
    <row r="89" spans="1:18" ht="168.95">
      <c r="A89" s="124" t="s">
        <v>373</v>
      </c>
      <c r="B89" s="125" t="s">
        <v>355</v>
      </c>
      <c r="C89" s="125" t="s">
        <v>368</v>
      </c>
      <c r="D89" s="125" t="s">
        <v>374</v>
      </c>
      <c r="E89" s="125"/>
      <c r="F89" s="125"/>
      <c r="G89" s="125" t="s">
        <v>2273</v>
      </c>
      <c r="H89" s="125" t="s">
        <v>2287</v>
      </c>
      <c r="I89" s="125" t="s">
        <v>2291</v>
      </c>
      <c r="J89" s="125"/>
      <c r="K89" s="125"/>
      <c r="L89" s="125" t="s">
        <v>264</v>
      </c>
      <c r="M89" s="125"/>
      <c r="N89" s="125"/>
      <c r="O89" s="125"/>
      <c r="P89" s="101" t="s">
        <v>2286</v>
      </c>
      <c r="Q89" s="101" t="s">
        <v>370</v>
      </c>
      <c r="R89" s="101" t="s">
        <v>2289</v>
      </c>
    </row>
    <row r="90" spans="1:18" ht="221.1">
      <c r="A90" s="124" t="s">
        <v>2292</v>
      </c>
      <c r="B90" s="125" t="s">
        <v>355</v>
      </c>
      <c r="C90" s="125" t="s">
        <v>376</v>
      </c>
      <c r="D90" s="125" t="s">
        <v>252</v>
      </c>
      <c r="E90" s="125" t="s">
        <v>2293</v>
      </c>
      <c r="F90" s="125" t="s">
        <v>2294</v>
      </c>
      <c r="G90" s="125" t="s">
        <v>2295</v>
      </c>
      <c r="H90" s="125" t="s">
        <v>2296</v>
      </c>
      <c r="I90" s="125" t="s">
        <v>2297</v>
      </c>
      <c r="J90" s="125" t="s">
        <v>2298</v>
      </c>
      <c r="K90" s="125" t="s">
        <v>2299</v>
      </c>
      <c r="L90" s="125" t="s">
        <v>264</v>
      </c>
      <c r="M90" s="125"/>
      <c r="N90" s="125"/>
      <c r="O90" s="125"/>
      <c r="P90" s="101" t="s">
        <v>2224</v>
      </c>
      <c r="Q90" s="101" t="s">
        <v>1977</v>
      </c>
      <c r="R90" s="101" t="s">
        <v>2300</v>
      </c>
    </row>
    <row r="91" spans="1:18" ht="104.1">
      <c r="A91" s="124" t="s">
        <v>2301</v>
      </c>
      <c r="B91" s="125" t="s">
        <v>355</v>
      </c>
      <c r="C91" s="125" t="s">
        <v>376</v>
      </c>
      <c r="D91" s="125" t="s">
        <v>2302</v>
      </c>
      <c r="E91" s="125" t="s">
        <v>2303</v>
      </c>
      <c r="F91" s="125" t="s">
        <v>2304</v>
      </c>
      <c r="G91" s="125" t="s">
        <v>2266</v>
      </c>
      <c r="H91" s="125" t="s">
        <v>2296</v>
      </c>
      <c r="I91" s="125" t="s">
        <v>2305</v>
      </c>
      <c r="J91" s="125" t="s">
        <v>2306</v>
      </c>
      <c r="K91" s="125" t="s">
        <v>2307</v>
      </c>
      <c r="L91" s="125" t="s">
        <v>264</v>
      </c>
      <c r="M91" s="125"/>
      <c r="N91" s="125"/>
      <c r="O91" s="125"/>
      <c r="P91" s="101" t="s">
        <v>2224</v>
      </c>
      <c r="Q91" s="101" t="s">
        <v>1977</v>
      </c>
      <c r="R91" s="101" t="s">
        <v>2300</v>
      </c>
    </row>
    <row r="92" spans="1:18" ht="104.1">
      <c r="A92" s="124" t="s">
        <v>375</v>
      </c>
      <c r="B92" s="125" t="s">
        <v>355</v>
      </c>
      <c r="C92" s="125" t="s">
        <v>376</v>
      </c>
      <c r="D92" s="125" t="s">
        <v>377</v>
      </c>
      <c r="E92" s="125" t="s">
        <v>2308</v>
      </c>
      <c r="F92" s="125" t="s">
        <v>2309</v>
      </c>
      <c r="G92" s="125" t="s">
        <v>2266</v>
      </c>
      <c r="H92" s="125" t="s">
        <v>2296</v>
      </c>
      <c r="I92" s="125" t="s">
        <v>2310</v>
      </c>
      <c r="J92" s="125" t="s">
        <v>2311</v>
      </c>
      <c r="K92" s="125" t="s">
        <v>2312</v>
      </c>
      <c r="L92" s="125" t="s">
        <v>264</v>
      </c>
      <c r="M92" s="125"/>
      <c r="N92" s="125"/>
      <c r="O92" s="125"/>
      <c r="P92" s="101" t="s">
        <v>2224</v>
      </c>
      <c r="Q92" s="101" t="s">
        <v>1977</v>
      </c>
      <c r="R92" s="101" t="s">
        <v>2300</v>
      </c>
    </row>
    <row r="93" spans="1:18" ht="104.1">
      <c r="A93" s="124" t="s">
        <v>378</v>
      </c>
      <c r="B93" s="125" t="s">
        <v>355</v>
      </c>
      <c r="C93" s="125" t="s">
        <v>376</v>
      </c>
      <c r="D93" s="125" t="s">
        <v>377</v>
      </c>
      <c r="E93" s="125" t="s">
        <v>2313</v>
      </c>
      <c r="F93" s="125" t="s">
        <v>2314</v>
      </c>
      <c r="G93" s="125" t="s">
        <v>2295</v>
      </c>
      <c r="H93" s="125" t="s">
        <v>2296</v>
      </c>
      <c r="I93" s="125" t="s">
        <v>2310</v>
      </c>
      <c r="J93" s="125" t="s">
        <v>2315</v>
      </c>
      <c r="K93" s="125" t="s">
        <v>2316</v>
      </c>
      <c r="L93" s="125" t="s">
        <v>264</v>
      </c>
      <c r="M93" s="125"/>
      <c r="N93" s="125"/>
      <c r="O93" s="125"/>
      <c r="P93" s="101" t="s">
        <v>2224</v>
      </c>
      <c r="Q93" s="101" t="s">
        <v>1977</v>
      </c>
      <c r="R93" s="101" t="s">
        <v>2300</v>
      </c>
    </row>
    <row r="94" spans="1:18" ht="129.94999999999999">
      <c r="A94" s="124" t="s">
        <v>379</v>
      </c>
      <c r="B94" s="125" t="s">
        <v>355</v>
      </c>
      <c r="C94" s="125" t="s">
        <v>376</v>
      </c>
      <c r="D94" s="125" t="s">
        <v>380</v>
      </c>
      <c r="E94" s="125"/>
      <c r="F94" s="125"/>
      <c r="G94" s="125" t="s">
        <v>2266</v>
      </c>
      <c r="H94" s="125" t="s">
        <v>2296</v>
      </c>
      <c r="I94" s="125" t="s">
        <v>2317</v>
      </c>
      <c r="J94" s="125"/>
      <c r="K94" s="125"/>
      <c r="L94" s="125" t="s">
        <v>2041</v>
      </c>
      <c r="M94" s="125" t="s">
        <v>2224</v>
      </c>
      <c r="N94" s="125" t="s">
        <v>1977</v>
      </c>
      <c r="O94" s="125" t="s">
        <v>2318</v>
      </c>
      <c r="P94" s="101" t="s">
        <v>2224</v>
      </c>
      <c r="Q94" s="101" t="s">
        <v>1977</v>
      </c>
      <c r="R94" s="101" t="s">
        <v>2300</v>
      </c>
    </row>
    <row r="95" spans="1:18" ht="129.94999999999999">
      <c r="A95" s="124" t="s">
        <v>381</v>
      </c>
      <c r="B95" s="125" t="s">
        <v>355</v>
      </c>
      <c r="C95" s="125" t="s">
        <v>376</v>
      </c>
      <c r="D95" s="125" t="s">
        <v>382</v>
      </c>
      <c r="E95" s="125"/>
      <c r="F95" s="125"/>
      <c r="G95" s="125" t="s">
        <v>2266</v>
      </c>
      <c r="H95" s="125" t="s">
        <v>2296</v>
      </c>
      <c r="I95" s="125" t="s">
        <v>2319</v>
      </c>
      <c r="J95" s="125"/>
      <c r="K95" s="125"/>
      <c r="L95" s="125" t="s">
        <v>2041</v>
      </c>
      <c r="M95" s="125" t="s">
        <v>2224</v>
      </c>
      <c r="N95" s="125" t="s">
        <v>1977</v>
      </c>
      <c r="O95" s="125" t="s">
        <v>2318</v>
      </c>
      <c r="P95" s="101" t="s">
        <v>2224</v>
      </c>
      <c r="Q95" s="101" t="s">
        <v>1977</v>
      </c>
      <c r="R95" s="101" t="s">
        <v>2300</v>
      </c>
    </row>
    <row r="96" spans="1:18" ht="129.94999999999999">
      <c r="A96" s="124" t="s">
        <v>383</v>
      </c>
      <c r="B96" s="125" t="s">
        <v>355</v>
      </c>
      <c r="C96" s="125" t="s">
        <v>376</v>
      </c>
      <c r="D96" s="125" t="s">
        <v>384</v>
      </c>
      <c r="E96" s="125"/>
      <c r="F96" s="125"/>
      <c r="G96" s="125" t="s">
        <v>2266</v>
      </c>
      <c r="H96" s="125" t="s">
        <v>2296</v>
      </c>
      <c r="I96" s="125" t="s">
        <v>2320</v>
      </c>
      <c r="J96" s="125"/>
      <c r="K96" s="125"/>
      <c r="L96" s="125" t="s">
        <v>2041</v>
      </c>
      <c r="M96" s="125" t="s">
        <v>2224</v>
      </c>
      <c r="N96" s="125" t="s">
        <v>1977</v>
      </c>
      <c r="O96" s="125" t="s">
        <v>2318</v>
      </c>
      <c r="P96" s="101" t="s">
        <v>2224</v>
      </c>
      <c r="Q96" s="101" t="s">
        <v>1977</v>
      </c>
      <c r="R96" s="101" t="s">
        <v>2300</v>
      </c>
    </row>
    <row r="97" spans="1:18" ht="129.94999999999999">
      <c r="A97" s="124" t="s">
        <v>385</v>
      </c>
      <c r="B97" s="125" t="s">
        <v>355</v>
      </c>
      <c r="C97" s="125" t="s">
        <v>376</v>
      </c>
      <c r="D97" s="125" t="s">
        <v>386</v>
      </c>
      <c r="E97" s="125"/>
      <c r="F97" s="125"/>
      <c r="G97" s="125" t="s">
        <v>2266</v>
      </c>
      <c r="H97" s="125" t="s">
        <v>2296</v>
      </c>
      <c r="I97" s="125" t="s">
        <v>2321</v>
      </c>
      <c r="J97" s="125"/>
      <c r="K97" s="125"/>
      <c r="L97" s="125" t="s">
        <v>2041</v>
      </c>
      <c r="M97" s="125" t="s">
        <v>2224</v>
      </c>
      <c r="N97" s="125" t="s">
        <v>1977</v>
      </c>
      <c r="O97" s="125" t="s">
        <v>2318</v>
      </c>
      <c r="P97" s="101" t="s">
        <v>2224</v>
      </c>
      <c r="Q97" s="101" t="s">
        <v>1977</v>
      </c>
      <c r="R97" s="101" t="s">
        <v>2300</v>
      </c>
    </row>
    <row r="98" spans="1:18" ht="195">
      <c r="A98" s="124" t="s">
        <v>387</v>
      </c>
      <c r="B98" s="125" t="s">
        <v>355</v>
      </c>
      <c r="C98" s="125" t="s">
        <v>376</v>
      </c>
      <c r="D98" s="125" t="s">
        <v>388</v>
      </c>
      <c r="E98" s="125" t="s">
        <v>2322</v>
      </c>
      <c r="F98" s="125" t="s">
        <v>2323</v>
      </c>
      <c r="G98" s="125" t="s">
        <v>2273</v>
      </c>
      <c r="H98" s="125" t="s">
        <v>2296</v>
      </c>
      <c r="I98" s="125" t="s">
        <v>2324</v>
      </c>
      <c r="J98" s="125" t="s">
        <v>2325</v>
      </c>
      <c r="K98" s="125" t="s">
        <v>2325</v>
      </c>
      <c r="L98" s="125" t="s">
        <v>264</v>
      </c>
      <c r="M98" s="125"/>
      <c r="N98" s="125"/>
      <c r="O98" s="125"/>
      <c r="P98" s="101" t="s">
        <v>2286</v>
      </c>
      <c r="Q98" s="101" t="s">
        <v>370</v>
      </c>
      <c r="R98" s="101" t="s">
        <v>2289</v>
      </c>
    </row>
    <row r="99" spans="1:18" ht="182.1">
      <c r="A99" s="124" t="s">
        <v>2326</v>
      </c>
      <c r="B99" s="125" t="s">
        <v>355</v>
      </c>
      <c r="C99" s="125" t="s">
        <v>368</v>
      </c>
      <c r="D99" s="125" t="s">
        <v>2327</v>
      </c>
      <c r="E99" s="125" t="s">
        <v>2328</v>
      </c>
      <c r="F99" s="125" t="s">
        <v>2329</v>
      </c>
      <c r="G99" s="125" t="s">
        <v>2273</v>
      </c>
      <c r="H99" s="125" t="s">
        <v>2287</v>
      </c>
      <c r="I99" s="125" t="s">
        <v>2330</v>
      </c>
      <c r="J99" s="125" t="s">
        <v>2331</v>
      </c>
      <c r="K99" s="125" t="s">
        <v>2332</v>
      </c>
      <c r="L99" s="125" t="s">
        <v>264</v>
      </c>
      <c r="M99" s="125"/>
      <c r="N99" s="125"/>
      <c r="O99" s="125"/>
      <c r="P99" s="101" t="s">
        <v>2333</v>
      </c>
      <c r="Q99" s="101" t="s">
        <v>1962</v>
      </c>
      <c r="R99" s="101"/>
    </row>
    <row r="100" spans="1:18" ht="129.94999999999999">
      <c r="A100" s="124" t="s">
        <v>2334</v>
      </c>
      <c r="B100" s="125" t="s">
        <v>355</v>
      </c>
      <c r="C100" s="125" t="s">
        <v>368</v>
      </c>
      <c r="D100" s="125" t="s">
        <v>2335</v>
      </c>
      <c r="E100" s="125"/>
      <c r="F100" s="125"/>
      <c r="G100" s="125" t="s">
        <v>2295</v>
      </c>
      <c r="H100" s="125" t="s">
        <v>2336</v>
      </c>
      <c r="I100" s="125" t="s">
        <v>2337</v>
      </c>
      <c r="J100" s="125"/>
      <c r="K100" s="125"/>
      <c r="L100" s="125" t="s">
        <v>2041</v>
      </c>
      <c r="M100" s="125" t="s">
        <v>2228</v>
      </c>
      <c r="N100" s="125" t="s">
        <v>1962</v>
      </c>
      <c r="O100" s="125"/>
      <c r="P100" s="101" t="s">
        <v>2228</v>
      </c>
      <c r="Q100" s="101" t="s">
        <v>1962</v>
      </c>
      <c r="R100" s="101"/>
    </row>
    <row r="101" spans="1:18" ht="129.94999999999999">
      <c r="A101" s="124" t="s">
        <v>2338</v>
      </c>
      <c r="B101" s="125" t="s">
        <v>355</v>
      </c>
      <c r="C101" s="125" t="s">
        <v>368</v>
      </c>
      <c r="D101" s="125" t="s">
        <v>2339</v>
      </c>
      <c r="E101" s="125"/>
      <c r="F101" s="125"/>
      <c r="G101" s="125" t="s">
        <v>2295</v>
      </c>
      <c r="H101" s="125" t="s">
        <v>2336</v>
      </c>
      <c r="I101" s="125" t="s">
        <v>2340</v>
      </c>
      <c r="J101" s="125"/>
      <c r="K101" s="125"/>
      <c r="L101" s="125" t="s">
        <v>2041</v>
      </c>
      <c r="M101" s="125" t="s">
        <v>2341</v>
      </c>
      <c r="N101" s="125" t="s">
        <v>1962</v>
      </c>
      <c r="O101" s="125"/>
      <c r="P101" s="101" t="s">
        <v>2342</v>
      </c>
      <c r="Q101" s="101" t="s">
        <v>1962</v>
      </c>
      <c r="R101" s="101"/>
    </row>
    <row r="102" spans="1:18" ht="90.95">
      <c r="A102" s="124" t="s">
        <v>2343</v>
      </c>
      <c r="B102" s="125" t="s">
        <v>2344</v>
      </c>
      <c r="C102" s="125" t="s">
        <v>2345</v>
      </c>
      <c r="D102" s="125" t="s">
        <v>2346</v>
      </c>
      <c r="E102" s="125" t="s">
        <v>2347</v>
      </c>
      <c r="F102" s="125" t="s">
        <v>2348</v>
      </c>
      <c r="G102" s="125" t="s">
        <v>2349</v>
      </c>
      <c r="H102" s="125" t="s">
        <v>2350</v>
      </c>
      <c r="I102" s="125" t="s">
        <v>2351</v>
      </c>
      <c r="J102" s="125" t="s">
        <v>2352</v>
      </c>
      <c r="K102" s="125" t="s">
        <v>2353</v>
      </c>
      <c r="L102" s="125" t="s">
        <v>264</v>
      </c>
      <c r="M102" s="125"/>
      <c r="N102" s="125"/>
      <c r="O102" s="125"/>
      <c r="P102" s="101" t="s">
        <v>2354</v>
      </c>
      <c r="Q102" s="101" t="s">
        <v>1962</v>
      </c>
      <c r="R102" s="101"/>
    </row>
    <row r="103" spans="1:18" ht="195">
      <c r="A103" s="124" t="s">
        <v>389</v>
      </c>
      <c r="B103" s="125" t="s">
        <v>390</v>
      </c>
      <c r="C103" s="125" t="s">
        <v>391</v>
      </c>
      <c r="D103" s="125" t="s">
        <v>392</v>
      </c>
      <c r="E103" s="125"/>
      <c r="F103" s="125"/>
      <c r="G103" s="125" t="s">
        <v>2355</v>
      </c>
      <c r="H103" s="125" t="s">
        <v>2356</v>
      </c>
      <c r="I103" s="125" t="s">
        <v>2357</v>
      </c>
      <c r="J103" s="125"/>
      <c r="K103" s="125"/>
      <c r="L103" s="125" t="s">
        <v>257</v>
      </c>
      <c r="M103" s="125" t="s">
        <v>2358</v>
      </c>
      <c r="N103" s="125" t="s">
        <v>1962</v>
      </c>
      <c r="O103" s="125"/>
      <c r="P103" s="101" t="s">
        <v>2359</v>
      </c>
      <c r="Q103" s="101" t="s">
        <v>1962</v>
      </c>
      <c r="R103" s="101"/>
    </row>
    <row r="104" spans="1:18" ht="195">
      <c r="A104" s="124" t="s">
        <v>2360</v>
      </c>
      <c r="B104" s="125" t="s">
        <v>390</v>
      </c>
      <c r="C104" s="125" t="s">
        <v>391</v>
      </c>
      <c r="D104" s="125" t="s">
        <v>392</v>
      </c>
      <c r="E104" s="125" t="s">
        <v>2361</v>
      </c>
      <c r="F104" s="125" t="s">
        <v>2362</v>
      </c>
      <c r="G104" s="125" t="s">
        <v>2355</v>
      </c>
      <c r="H104" s="125" t="s">
        <v>2356</v>
      </c>
      <c r="I104" s="125" t="s">
        <v>2357</v>
      </c>
      <c r="J104" s="125" t="s">
        <v>2363</v>
      </c>
      <c r="K104" s="125" t="s">
        <v>2364</v>
      </c>
      <c r="L104" s="125" t="s">
        <v>257</v>
      </c>
      <c r="M104" s="125" t="s">
        <v>2358</v>
      </c>
      <c r="N104" s="125" t="s">
        <v>1962</v>
      </c>
      <c r="O104" s="125"/>
      <c r="P104" s="101" t="s">
        <v>2359</v>
      </c>
      <c r="Q104" s="101" t="s">
        <v>1962</v>
      </c>
      <c r="R104" s="101"/>
    </row>
    <row r="105" spans="1:18" ht="195">
      <c r="A105" s="124" t="s">
        <v>2365</v>
      </c>
      <c r="B105" s="125" t="s">
        <v>390</v>
      </c>
      <c r="C105" s="125" t="s">
        <v>391</v>
      </c>
      <c r="D105" s="125" t="s">
        <v>392</v>
      </c>
      <c r="E105" s="125" t="s">
        <v>2366</v>
      </c>
      <c r="F105" s="125" t="s">
        <v>2367</v>
      </c>
      <c r="G105" s="125" t="s">
        <v>2355</v>
      </c>
      <c r="H105" s="125" t="s">
        <v>2356</v>
      </c>
      <c r="I105" s="125" t="s">
        <v>2357</v>
      </c>
      <c r="J105" s="125" t="s">
        <v>2368</v>
      </c>
      <c r="K105" s="125" t="s">
        <v>2369</v>
      </c>
      <c r="L105" s="125" t="s">
        <v>257</v>
      </c>
      <c r="M105" s="125" t="s">
        <v>2358</v>
      </c>
      <c r="N105" s="125" t="s">
        <v>1962</v>
      </c>
      <c r="O105" s="125"/>
      <c r="P105" s="101" t="s">
        <v>2359</v>
      </c>
      <c r="Q105" s="101" t="s">
        <v>1962</v>
      </c>
      <c r="R105" s="101"/>
    </row>
    <row r="106" spans="1:18" ht="195">
      <c r="A106" s="124" t="s">
        <v>2370</v>
      </c>
      <c r="B106" s="125" t="s">
        <v>390</v>
      </c>
      <c r="C106" s="125" t="s">
        <v>391</v>
      </c>
      <c r="D106" s="125" t="s">
        <v>392</v>
      </c>
      <c r="E106" s="125" t="s">
        <v>2371</v>
      </c>
      <c r="F106" s="125" t="s">
        <v>2372</v>
      </c>
      <c r="G106" s="125" t="s">
        <v>2355</v>
      </c>
      <c r="H106" s="125" t="s">
        <v>2356</v>
      </c>
      <c r="I106" s="125" t="s">
        <v>2357</v>
      </c>
      <c r="J106" s="125" t="s">
        <v>2373</v>
      </c>
      <c r="K106" s="125" t="s">
        <v>2374</v>
      </c>
      <c r="L106" s="125" t="s">
        <v>257</v>
      </c>
      <c r="M106" s="125" t="s">
        <v>2358</v>
      </c>
      <c r="N106" s="125" t="s">
        <v>1962</v>
      </c>
      <c r="O106" s="125"/>
      <c r="P106" s="101" t="s">
        <v>2359</v>
      </c>
      <c r="Q106" s="101" t="s">
        <v>1962</v>
      </c>
      <c r="R106" s="101"/>
    </row>
    <row r="107" spans="1:18" ht="195">
      <c r="A107" s="124" t="s">
        <v>2375</v>
      </c>
      <c r="B107" s="125" t="s">
        <v>390</v>
      </c>
      <c r="C107" s="125" t="s">
        <v>391</v>
      </c>
      <c r="D107" s="125" t="s">
        <v>392</v>
      </c>
      <c r="E107" s="125" t="s">
        <v>2376</v>
      </c>
      <c r="F107" s="125" t="s">
        <v>2377</v>
      </c>
      <c r="G107" s="125" t="s">
        <v>2355</v>
      </c>
      <c r="H107" s="125" t="s">
        <v>2356</v>
      </c>
      <c r="I107" s="125" t="s">
        <v>2357</v>
      </c>
      <c r="J107" s="125" t="s">
        <v>2378</v>
      </c>
      <c r="K107" s="125" t="s">
        <v>2379</v>
      </c>
      <c r="L107" s="125" t="s">
        <v>257</v>
      </c>
      <c r="M107" s="125" t="s">
        <v>2358</v>
      </c>
      <c r="N107" s="125" t="s">
        <v>1962</v>
      </c>
      <c r="O107" s="125"/>
      <c r="P107" s="101" t="s">
        <v>2359</v>
      </c>
      <c r="Q107" s="101" t="s">
        <v>1962</v>
      </c>
      <c r="R107" s="101"/>
    </row>
    <row r="108" spans="1:18" ht="195">
      <c r="A108" s="124" t="s">
        <v>2380</v>
      </c>
      <c r="B108" s="125" t="s">
        <v>390</v>
      </c>
      <c r="C108" s="125" t="s">
        <v>391</v>
      </c>
      <c r="D108" s="125" t="s">
        <v>392</v>
      </c>
      <c r="E108" s="125" t="s">
        <v>2381</v>
      </c>
      <c r="F108" s="125" t="s">
        <v>2382</v>
      </c>
      <c r="G108" s="125" t="s">
        <v>2355</v>
      </c>
      <c r="H108" s="125" t="s">
        <v>2356</v>
      </c>
      <c r="I108" s="125" t="s">
        <v>2357</v>
      </c>
      <c r="J108" s="125" t="s">
        <v>2383</v>
      </c>
      <c r="K108" s="125" t="s">
        <v>2384</v>
      </c>
      <c r="L108" s="125" t="s">
        <v>257</v>
      </c>
      <c r="M108" s="125" t="s">
        <v>2358</v>
      </c>
      <c r="N108" s="125" t="s">
        <v>1962</v>
      </c>
      <c r="O108" s="125"/>
      <c r="P108" s="101" t="s">
        <v>2359</v>
      </c>
      <c r="Q108" s="101" t="s">
        <v>1962</v>
      </c>
      <c r="R108" s="101"/>
    </row>
    <row r="109" spans="1:18" ht="195">
      <c r="A109" s="124" t="s">
        <v>2385</v>
      </c>
      <c r="B109" s="125" t="s">
        <v>390</v>
      </c>
      <c r="C109" s="125" t="s">
        <v>391</v>
      </c>
      <c r="D109" s="125" t="s">
        <v>392</v>
      </c>
      <c r="E109" s="125" t="s">
        <v>2386</v>
      </c>
      <c r="F109" s="125" t="s">
        <v>2387</v>
      </c>
      <c r="G109" s="125" t="s">
        <v>2355</v>
      </c>
      <c r="H109" s="125" t="s">
        <v>2356</v>
      </c>
      <c r="I109" s="125" t="s">
        <v>2357</v>
      </c>
      <c r="J109" s="125" t="s">
        <v>2388</v>
      </c>
      <c r="K109" s="125" t="s">
        <v>2389</v>
      </c>
      <c r="L109" s="125" t="s">
        <v>257</v>
      </c>
      <c r="M109" s="125" t="s">
        <v>2358</v>
      </c>
      <c r="N109" s="125" t="s">
        <v>1962</v>
      </c>
      <c r="O109" s="125"/>
      <c r="P109" s="101" t="s">
        <v>2359</v>
      </c>
      <c r="Q109" s="101" t="s">
        <v>1962</v>
      </c>
      <c r="R109" s="101"/>
    </row>
    <row r="110" spans="1:18" ht="195">
      <c r="A110" s="124" t="s">
        <v>2390</v>
      </c>
      <c r="B110" s="125" t="s">
        <v>390</v>
      </c>
      <c r="C110" s="125" t="s">
        <v>391</v>
      </c>
      <c r="D110" s="125" t="s">
        <v>392</v>
      </c>
      <c r="E110" s="125" t="s">
        <v>2391</v>
      </c>
      <c r="F110" s="125" t="s">
        <v>2392</v>
      </c>
      <c r="G110" s="125" t="s">
        <v>2355</v>
      </c>
      <c r="H110" s="125" t="s">
        <v>2356</v>
      </c>
      <c r="I110" s="125" t="s">
        <v>2357</v>
      </c>
      <c r="J110" s="125" t="s">
        <v>2393</v>
      </c>
      <c r="K110" s="125" t="s">
        <v>2394</v>
      </c>
      <c r="L110" s="125" t="s">
        <v>257</v>
      </c>
      <c r="M110" s="125" t="s">
        <v>2358</v>
      </c>
      <c r="N110" s="125" t="s">
        <v>1962</v>
      </c>
      <c r="O110" s="125"/>
      <c r="P110" s="101" t="s">
        <v>2359</v>
      </c>
      <c r="Q110" s="101" t="s">
        <v>1962</v>
      </c>
      <c r="R110" s="101"/>
    </row>
    <row r="111" spans="1:18" ht="90.95">
      <c r="A111" s="124" t="s">
        <v>2395</v>
      </c>
      <c r="B111" s="125" t="s">
        <v>390</v>
      </c>
      <c r="C111" s="125" t="s">
        <v>391</v>
      </c>
      <c r="D111" s="125" t="s">
        <v>2396</v>
      </c>
      <c r="E111" s="125"/>
      <c r="F111" s="125"/>
      <c r="G111" s="125" t="s">
        <v>2397</v>
      </c>
      <c r="H111" s="125" t="s">
        <v>2398</v>
      </c>
      <c r="I111" s="125" t="s">
        <v>2399</v>
      </c>
      <c r="J111" s="125"/>
      <c r="K111" s="125"/>
      <c r="L111" s="125" t="s">
        <v>264</v>
      </c>
      <c r="M111" s="125" t="s">
        <v>851</v>
      </c>
      <c r="N111" s="125" t="s">
        <v>1962</v>
      </c>
      <c r="O111" s="125"/>
      <c r="P111" s="101" t="s">
        <v>2400</v>
      </c>
      <c r="Q111" s="101" t="s">
        <v>1962</v>
      </c>
      <c r="R111" s="101"/>
    </row>
    <row r="112" spans="1:18" ht="129.94999999999999">
      <c r="A112" s="124" t="s">
        <v>2401</v>
      </c>
      <c r="B112" s="125" t="s">
        <v>390</v>
      </c>
      <c r="C112" s="125" t="s">
        <v>391</v>
      </c>
      <c r="D112" s="125" t="s">
        <v>2402</v>
      </c>
      <c r="E112" s="125"/>
      <c r="F112" s="125"/>
      <c r="G112" s="125" t="s">
        <v>2397</v>
      </c>
      <c r="H112" s="125" t="s">
        <v>2398</v>
      </c>
      <c r="I112" s="125" t="s">
        <v>2403</v>
      </c>
      <c r="J112" s="125"/>
      <c r="K112" s="125"/>
      <c r="L112" s="125" t="s">
        <v>264</v>
      </c>
      <c r="M112" s="125" t="s">
        <v>851</v>
      </c>
      <c r="N112" s="125" t="s">
        <v>1962</v>
      </c>
      <c r="O112" s="125"/>
      <c r="P112" s="101" t="s">
        <v>2400</v>
      </c>
      <c r="Q112" s="101" t="s">
        <v>1962</v>
      </c>
      <c r="R112" s="101"/>
    </row>
    <row r="113" spans="1:18" ht="90.95">
      <c r="A113" s="124" t="s">
        <v>2404</v>
      </c>
      <c r="B113" s="125" t="s">
        <v>390</v>
      </c>
      <c r="C113" s="125" t="s">
        <v>391</v>
      </c>
      <c r="D113" s="125" t="s">
        <v>2405</v>
      </c>
      <c r="E113" s="125"/>
      <c r="F113" s="125"/>
      <c r="G113" s="125" t="s">
        <v>2397</v>
      </c>
      <c r="H113" s="125" t="s">
        <v>2398</v>
      </c>
      <c r="I113" s="125" t="s">
        <v>2406</v>
      </c>
      <c r="J113" s="125"/>
      <c r="K113" s="125"/>
      <c r="L113" s="125" t="s">
        <v>264</v>
      </c>
      <c r="M113" s="125" t="s">
        <v>851</v>
      </c>
      <c r="N113" s="125" t="s">
        <v>1962</v>
      </c>
      <c r="O113" s="125"/>
      <c r="P113" s="101" t="s">
        <v>2400</v>
      </c>
      <c r="Q113" s="101" t="s">
        <v>1962</v>
      </c>
      <c r="R113" s="101"/>
    </row>
    <row r="114" spans="1:18" ht="90.95">
      <c r="A114" s="124" t="s">
        <v>2407</v>
      </c>
      <c r="B114" s="125" t="s">
        <v>390</v>
      </c>
      <c r="C114" s="125" t="s">
        <v>391</v>
      </c>
      <c r="D114" s="125" t="s">
        <v>2408</v>
      </c>
      <c r="E114" s="125"/>
      <c r="F114" s="125"/>
      <c r="G114" s="125" t="s">
        <v>2397</v>
      </c>
      <c r="H114" s="125" t="s">
        <v>2398</v>
      </c>
      <c r="I114" s="125" t="s">
        <v>2409</v>
      </c>
      <c r="J114" s="125"/>
      <c r="K114" s="125"/>
      <c r="L114" s="125" t="s">
        <v>264</v>
      </c>
      <c r="M114" s="125" t="s">
        <v>851</v>
      </c>
      <c r="N114" s="125" t="s">
        <v>1962</v>
      </c>
      <c r="O114" s="125"/>
      <c r="P114" s="101" t="s">
        <v>2410</v>
      </c>
      <c r="Q114" s="101" t="s">
        <v>1962</v>
      </c>
      <c r="R114" s="101"/>
    </row>
    <row r="115" spans="1:18" ht="90.95">
      <c r="A115" s="124" t="s">
        <v>2411</v>
      </c>
      <c r="B115" s="125" t="s">
        <v>390</v>
      </c>
      <c r="C115" s="125" t="s">
        <v>391</v>
      </c>
      <c r="D115" s="125" t="s">
        <v>2412</v>
      </c>
      <c r="E115" s="125"/>
      <c r="F115" s="125"/>
      <c r="G115" s="125" t="s">
        <v>2397</v>
      </c>
      <c r="H115" s="125" t="s">
        <v>2398</v>
      </c>
      <c r="I115" s="125" t="s">
        <v>2413</v>
      </c>
      <c r="J115" s="125"/>
      <c r="K115" s="125"/>
      <c r="L115" s="125" t="s">
        <v>257</v>
      </c>
      <c r="M115" s="125" t="s">
        <v>2131</v>
      </c>
      <c r="N115" s="125" t="s">
        <v>1962</v>
      </c>
      <c r="O115" s="125" t="s">
        <v>2414</v>
      </c>
      <c r="P115" s="101" t="s">
        <v>2359</v>
      </c>
      <c r="Q115" s="101" t="s">
        <v>1962</v>
      </c>
      <c r="R115" s="101"/>
    </row>
    <row r="116" spans="1:18" ht="90.95">
      <c r="A116" s="124" t="s">
        <v>393</v>
      </c>
      <c r="B116" s="125" t="s">
        <v>394</v>
      </c>
      <c r="C116" s="125" t="s">
        <v>395</v>
      </c>
      <c r="D116" s="125" t="s">
        <v>396</v>
      </c>
      <c r="E116" s="125"/>
      <c r="F116" s="125"/>
      <c r="G116" s="125" t="s">
        <v>2415</v>
      </c>
      <c r="H116" s="125" t="s">
        <v>2416</v>
      </c>
      <c r="I116" s="125" t="s">
        <v>2417</v>
      </c>
      <c r="J116" s="125"/>
      <c r="K116" s="125"/>
      <c r="L116" s="125" t="s">
        <v>257</v>
      </c>
      <c r="M116" s="125" t="s">
        <v>2418</v>
      </c>
      <c r="N116" s="125" t="s">
        <v>1962</v>
      </c>
      <c r="O116" s="125"/>
      <c r="P116" s="101"/>
      <c r="Q116" s="101"/>
      <c r="R116" s="101"/>
    </row>
    <row r="117" spans="1:18" ht="90.95">
      <c r="A117" s="124" t="s">
        <v>397</v>
      </c>
      <c r="B117" s="125" t="s">
        <v>394</v>
      </c>
      <c r="C117" s="125" t="s">
        <v>395</v>
      </c>
      <c r="D117" s="125" t="s">
        <v>398</v>
      </c>
      <c r="E117" s="125"/>
      <c r="F117" s="125"/>
      <c r="G117" s="125" t="s">
        <v>2415</v>
      </c>
      <c r="H117" s="125" t="s">
        <v>2416</v>
      </c>
      <c r="I117" s="125" t="s">
        <v>2419</v>
      </c>
      <c r="J117" s="125"/>
      <c r="K117" s="125"/>
      <c r="L117" s="125" t="s">
        <v>257</v>
      </c>
      <c r="M117" s="125" t="s">
        <v>2418</v>
      </c>
      <c r="N117" s="125" t="s">
        <v>1962</v>
      </c>
      <c r="O117" s="125"/>
      <c r="P117" s="101"/>
      <c r="Q117" s="101"/>
      <c r="R117" s="101"/>
    </row>
    <row r="118" spans="1:18" ht="90.95">
      <c r="A118" s="124" t="s">
        <v>399</v>
      </c>
      <c r="B118" s="125" t="s">
        <v>394</v>
      </c>
      <c r="C118" s="125" t="s">
        <v>395</v>
      </c>
      <c r="D118" s="125" t="s">
        <v>400</v>
      </c>
      <c r="E118" s="125"/>
      <c r="F118" s="125"/>
      <c r="G118" s="125" t="s">
        <v>2415</v>
      </c>
      <c r="H118" s="125" t="s">
        <v>2416</v>
      </c>
      <c r="I118" s="125" t="s">
        <v>2420</v>
      </c>
      <c r="J118" s="125"/>
      <c r="K118" s="125"/>
      <c r="L118" s="125" t="s">
        <v>257</v>
      </c>
      <c r="M118" s="125" t="s">
        <v>2418</v>
      </c>
      <c r="N118" s="125" t="s">
        <v>1962</v>
      </c>
      <c r="O118" s="125"/>
      <c r="P118" s="101"/>
      <c r="Q118" s="101"/>
      <c r="R118" s="101"/>
    </row>
    <row r="119" spans="1:18" ht="273">
      <c r="A119" s="124" t="s">
        <v>401</v>
      </c>
      <c r="B119" s="125" t="s">
        <v>394</v>
      </c>
      <c r="C119" s="125" t="s">
        <v>395</v>
      </c>
      <c r="D119" s="125" t="s">
        <v>402</v>
      </c>
      <c r="E119" s="125"/>
      <c r="F119" s="125"/>
      <c r="G119" s="125" t="s">
        <v>2415</v>
      </c>
      <c r="H119" s="125" t="s">
        <v>2416</v>
      </c>
      <c r="I119" s="125" t="s">
        <v>2421</v>
      </c>
      <c r="J119" s="125"/>
      <c r="K119" s="125"/>
      <c r="L119" s="125" t="s">
        <v>257</v>
      </c>
      <c r="M119" s="125" t="s">
        <v>2418</v>
      </c>
      <c r="N119" s="125" t="s">
        <v>1962</v>
      </c>
      <c r="O119" s="125"/>
      <c r="P119" s="101"/>
      <c r="Q119" s="101"/>
      <c r="R119" s="101"/>
    </row>
    <row r="120" spans="1:18" ht="207.95">
      <c r="A120" s="124" t="s">
        <v>403</v>
      </c>
      <c r="B120" s="125" t="s">
        <v>394</v>
      </c>
      <c r="C120" s="125" t="s">
        <v>395</v>
      </c>
      <c r="D120" s="125" t="s">
        <v>404</v>
      </c>
      <c r="E120" s="125"/>
      <c r="F120" s="125"/>
      <c r="G120" s="125" t="s">
        <v>2415</v>
      </c>
      <c r="H120" s="125" t="s">
        <v>2416</v>
      </c>
      <c r="I120" s="125" t="s">
        <v>2422</v>
      </c>
      <c r="J120" s="125"/>
      <c r="K120" s="125"/>
      <c r="L120" s="125" t="s">
        <v>257</v>
      </c>
      <c r="M120" s="125" t="s">
        <v>2418</v>
      </c>
      <c r="N120" s="125" t="s">
        <v>1962</v>
      </c>
      <c r="O120" s="125"/>
      <c r="P120" s="101"/>
      <c r="Q120" s="101"/>
      <c r="R120" s="101"/>
    </row>
    <row r="121" spans="1:18" ht="90.95">
      <c r="A121" s="124" t="s">
        <v>2423</v>
      </c>
      <c r="B121" s="125" t="s">
        <v>394</v>
      </c>
      <c r="C121" s="125" t="s">
        <v>395</v>
      </c>
      <c r="D121" s="125" t="s">
        <v>2424</v>
      </c>
      <c r="E121" s="125"/>
      <c r="F121" s="125"/>
      <c r="G121" s="125" t="s">
        <v>2415</v>
      </c>
      <c r="H121" s="125" t="s">
        <v>2416</v>
      </c>
      <c r="I121" s="125" t="s">
        <v>2425</v>
      </c>
      <c r="J121" s="125"/>
      <c r="K121" s="125"/>
      <c r="L121" s="125" t="s">
        <v>257</v>
      </c>
      <c r="M121" s="125" t="s">
        <v>2418</v>
      </c>
      <c r="N121" s="125" t="s">
        <v>1962</v>
      </c>
      <c r="O121" s="125"/>
      <c r="P121" s="101"/>
      <c r="Q121" s="101"/>
      <c r="R121" s="101"/>
    </row>
    <row r="122" spans="1:18" ht="90.95">
      <c r="A122" s="124" t="s">
        <v>2426</v>
      </c>
      <c r="B122" s="125" t="s">
        <v>394</v>
      </c>
      <c r="C122" s="125" t="s">
        <v>395</v>
      </c>
      <c r="D122" s="125" t="s">
        <v>2427</v>
      </c>
      <c r="E122" s="125"/>
      <c r="F122" s="125"/>
      <c r="G122" s="125" t="s">
        <v>2415</v>
      </c>
      <c r="H122" s="125" t="s">
        <v>2416</v>
      </c>
      <c r="I122" s="125" t="s">
        <v>2428</v>
      </c>
      <c r="J122" s="125"/>
      <c r="K122" s="125"/>
      <c r="L122" s="125" t="s">
        <v>257</v>
      </c>
      <c r="M122" s="125" t="s">
        <v>2418</v>
      </c>
      <c r="N122" s="125" t="s">
        <v>1962</v>
      </c>
      <c r="O122" s="125"/>
      <c r="P122" s="101"/>
      <c r="Q122" s="101"/>
      <c r="R122" s="101"/>
    </row>
    <row r="123" spans="1:18" ht="90.95">
      <c r="A123" s="124" t="s">
        <v>2429</v>
      </c>
      <c r="B123" s="125" t="s">
        <v>394</v>
      </c>
      <c r="C123" s="125" t="s">
        <v>395</v>
      </c>
      <c r="D123" s="125" t="s">
        <v>2430</v>
      </c>
      <c r="E123" s="125"/>
      <c r="F123" s="125"/>
      <c r="G123" s="125" t="s">
        <v>2415</v>
      </c>
      <c r="H123" s="125" t="s">
        <v>2416</v>
      </c>
      <c r="I123" s="125" t="s">
        <v>2431</v>
      </c>
      <c r="J123" s="125"/>
      <c r="K123" s="125"/>
      <c r="L123" s="125" t="s">
        <v>257</v>
      </c>
      <c r="M123" s="125" t="s">
        <v>2418</v>
      </c>
      <c r="N123" s="125" t="s">
        <v>1962</v>
      </c>
      <c r="O123" s="125"/>
      <c r="P123" s="101"/>
      <c r="Q123" s="101"/>
      <c r="R123" s="101"/>
    </row>
    <row r="124" spans="1:18" ht="90.95">
      <c r="A124" s="124" t="s">
        <v>405</v>
      </c>
      <c r="B124" s="125" t="s">
        <v>394</v>
      </c>
      <c r="C124" s="125" t="s">
        <v>406</v>
      </c>
      <c r="D124" s="125" t="s">
        <v>407</v>
      </c>
      <c r="E124" s="125"/>
      <c r="F124" s="125"/>
      <c r="G124" s="125" t="s">
        <v>2415</v>
      </c>
      <c r="H124" s="125" t="s">
        <v>2432</v>
      </c>
      <c r="I124" s="125"/>
      <c r="J124" s="125"/>
      <c r="K124" s="125"/>
      <c r="L124" s="125" t="s">
        <v>257</v>
      </c>
      <c r="M124" s="125" t="s">
        <v>2418</v>
      </c>
      <c r="N124" s="125" t="s">
        <v>1977</v>
      </c>
      <c r="O124" s="125"/>
      <c r="P124" s="101"/>
      <c r="Q124" s="101"/>
      <c r="R124" s="101"/>
    </row>
    <row r="125" spans="1:18" ht="90.95">
      <c r="A125" s="124" t="s">
        <v>408</v>
      </c>
      <c r="B125" s="125" t="s">
        <v>394</v>
      </c>
      <c r="C125" s="125" t="s">
        <v>406</v>
      </c>
      <c r="D125" s="125" t="s">
        <v>409</v>
      </c>
      <c r="E125" s="125"/>
      <c r="F125" s="125"/>
      <c r="G125" s="125" t="s">
        <v>2415</v>
      </c>
      <c r="H125" s="125" t="s">
        <v>2432</v>
      </c>
      <c r="I125" s="125"/>
      <c r="J125" s="125"/>
      <c r="K125" s="125"/>
      <c r="L125" s="125" t="s">
        <v>257</v>
      </c>
      <c r="M125" s="125" t="s">
        <v>2418</v>
      </c>
      <c r="N125" s="125" t="s">
        <v>1977</v>
      </c>
      <c r="O125" s="125"/>
      <c r="P125" s="101"/>
      <c r="Q125" s="101"/>
      <c r="R125" s="101"/>
    </row>
    <row r="126" spans="1:18" ht="65.099999999999994">
      <c r="A126" s="124" t="s">
        <v>410</v>
      </c>
      <c r="B126" s="125" t="s">
        <v>411</v>
      </c>
      <c r="C126" s="125" t="s">
        <v>255</v>
      </c>
      <c r="D126" s="125"/>
      <c r="E126" s="125"/>
      <c r="F126" s="125"/>
      <c r="G126" s="125" t="s">
        <v>2433</v>
      </c>
      <c r="H126" s="125" t="s">
        <v>2434</v>
      </c>
      <c r="I126" s="125"/>
      <c r="J126" s="125"/>
      <c r="K126" s="125"/>
      <c r="L126" s="125" t="s">
        <v>264</v>
      </c>
      <c r="M126" s="125"/>
      <c r="N126" s="125"/>
      <c r="O126" s="125"/>
      <c r="P126" s="101" t="s">
        <v>2435</v>
      </c>
      <c r="Q126" s="101" t="s">
        <v>370</v>
      </c>
      <c r="R126" s="101"/>
    </row>
    <row r="127" spans="1:18" ht="117">
      <c r="A127" s="124" t="s">
        <v>2436</v>
      </c>
      <c r="B127" s="125" t="s">
        <v>413</v>
      </c>
      <c r="C127" s="125" t="s">
        <v>2437</v>
      </c>
      <c r="D127" s="125" t="s">
        <v>2438</v>
      </c>
      <c r="E127" s="125" t="s">
        <v>2439</v>
      </c>
      <c r="F127" s="125" t="s">
        <v>2440</v>
      </c>
      <c r="G127" s="125" t="s">
        <v>2433</v>
      </c>
      <c r="H127" s="125" t="s">
        <v>2441</v>
      </c>
      <c r="I127" s="125" t="s">
        <v>2442</v>
      </c>
      <c r="J127" s="125" t="s">
        <v>2443</v>
      </c>
      <c r="K127" s="125" t="s">
        <v>2444</v>
      </c>
      <c r="L127" s="125" t="s">
        <v>264</v>
      </c>
      <c r="M127" s="125"/>
      <c r="N127" s="125"/>
      <c r="O127" s="125"/>
      <c r="P127" s="101" t="s">
        <v>2435</v>
      </c>
      <c r="Q127" s="101" t="s">
        <v>1962</v>
      </c>
      <c r="R127" s="101"/>
    </row>
    <row r="128" spans="1:18" ht="129.94999999999999">
      <c r="A128" s="124" t="s">
        <v>412</v>
      </c>
      <c r="B128" s="125" t="s">
        <v>413</v>
      </c>
      <c r="C128" s="125" t="s">
        <v>414</v>
      </c>
      <c r="D128" s="125" t="s">
        <v>415</v>
      </c>
      <c r="E128" s="125" t="s">
        <v>2445</v>
      </c>
      <c r="F128" s="125" t="s">
        <v>2446</v>
      </c>
      <c r="G128" s="125" t="s">
        <v>2433</v>
      </c>
      <c r="H128" s="125" t="s">
        <v>2447</v>
      </c>
      <c r="I128" s="125" t="s">
        <v>2448</v>
      </c>
      <c r="J128" s="125" t="s">
        <v>2449</v>
      </c>
      <c r="K128" s="125" t="s">
        <v>2450</v>
      </c>
      <c r="L128" s="125" t="s">
        <v>2041</v>
      </c>
      <c r="M128" s="125" t="s">
        <v>2131</v>
      </c>
      <c r="N128" s="125" t="s">
        <v>1977</v>
      </c>
      <c r="O128" s="125"/>
      <c r="P128" s="101" t="s">
        <v>2435</v>
      </c>
      <c r="Q128" s="101" t="s">
        <v>370</v>
      </c>
      <c r="R128" s="101"/>
    </row>
    <row r="129" spans="1:18" ht="221.1">
      <c r="A129" s="124" t="s">
        <v>416</v>
      </c>
      <c r="B129" s="125" t="s">
        <v>411</v>
      </c>
      <c r="C129" s="125" t="s">
        <v>251</v>
      </c>
      <c r="D129" s="125" t="s">
        <v>417</v>
      </c>
      <c r="E129" s="125" t="s">
        <v>2451</v>
      </c>
      <c r="F129" s="125" t="s">
        <v>2452</v>
      </c>
      <c r="G129" s="125" t="s">
        <v>2433</v>
      </c>
      <c r="H129" s="125" t="s">
        <v>2453</v>
      </c>
      <c r="I129" s="125" t="s">
        <v>2454</v>
      </c>
      <c r="J129" s="125" t="s">
        <v>2455</v>
      </c>
      <c r="K129" s="125" t="s">
        <v>2456</v>
      </c>
      <c r="L129" s="125" t="s">
        <v>2041</v>
      </c>
      <c r="M129" s="125" t="s">
        <v>2131</v>
      </c>
      <c r="N129" s="125" t="s">
        <v>1977</v>
      </c>
      <c r="O129" s="125"/>
      <c r="P129" s="101" t="s">
        <v>2435</v>
      </c>
      <c r="Q129" s="101" t="s">
        <v>370</v>
      </c>
      <c r="R129" s="101"/>
    </row>
    <row r="130" spans="1:18" ht="104.1">
      <c r="A130" s="124" t="s">
        <v>418</v>
      </c>
      <c r="B130" s="125" t="s">
        <v>411</v>
      </c>
      <c r="C130" s="125" t="s">
        <v>241</v>
      </c>
      <c r="D130" s="125" t="s">
        <v>419</v>
      </c>
      <c r="E130" s="125" t="s">
        <v>2457</v>
      </c>
      <c r="F130" s="125" t="s">
        <v>2458</v>
      </c>
      <c r="G130" s="125" t="s">
        <v>2433</v>
      </c>
      <c r="H130" s="125" t="s">
        <v>2459</v>
      </c>
      <c r="I130" s="125" t="s">
        <v>2460</v>
      </c>
      <c r="J130" s="125" t="s">
        <v>2461</v>
      </c>
      <c r="K130" s="125" t="s">
        <v>2462</v>
      </c>
      <c r="L130" s="125" t="s">
        <v>257</v>
      </c>
      <c r="M130" s="125" t="s">
        <v>2131</v>
      </c>
      <c r="N130" s="125" t="s">
        <v>1977</v>
      </c>
      <c r="O130" s="125"/>
      <c r="P130" s="101" t="s">
        <v>2435</v>
      </c>
      <c r="Q130" s="101" t="s">
        <v>370</v>
      </c>
      <c r="R130" s="101"/>
    </row>
    <row r="131" spans="1:18" ht="104.1">
      <c r="A131" s="124" t="s">
        <v>2463</v>
      </c>
      <c r="B131" s="125" t="s">
        <v>411</v>
      </c>
      <c r="C131" s="125" t="s">
        <v>241</v>
      </c>
      <c r="D131" s="125" t="s">
        <v>419</v>
      </c>
      <c r="E131" s="125" t="s">
        <v>2457</v>
      </c>
      <c r="F131" s="125" t="s">
        <v>2458</v>
      </c>
      <c r="G131" s="125" t="s">
        <v>2433</v>
      </c>
      <c r="H131" s="125" t="s">
        <v>2464</v>
      </c>
      <c r="I131" s="125" t="s">
        <v>2460</v>
      </c>
      <c r="J131" s="125" t="s">
        <v>2461</v>
      </c>
      <c r="K131" s="125" t="s">
        <v>2462</v>
      </c>
      <c r="L131" s="125" t="s">
        <v>257</v>
      </c>
      <c r="M131" s="125" t="s">
        <v>2131</v>
      </c>
      <c r="N131" s="125" t="s">
        <v>1977</v>
      </c>
      <c r="O131" s="125"/>
      <c r="P131" s="101" t="s">
        <v>2435</v>
      </c>
      <c r="Q131" s="101" t="s">
        <v>370</v>
      </c>
      <c r="R131" s="101"/>
    </row>
    <row r="132" spans="1:18" ht="156">
      <c r="A132" s="124" t="s">
        <v>420</v>
      </c>
      <c r="B132" s="125" t="s">
        <v>411</v>
      </c>
      <c r="C132" s="125" t="s">
        <v>421</v>
      </c>
      <c r="D132" s="125" t="s">
        <v>422</v>
      </c>
      <c r="E132" s="125" t="s">
        <v>2465</v>
      </c>
      <c r="F132" s="125" t="s">
        <v>2466</v>
      </c>
      <c r="G132" s="125" t="s">
        <v>2433</v>
      </c>
      <c r="H132" s="125" t="s">
        <v>2453</v>
      </c>
      <c r="I132" s="125" t="s">
        <v>2467</v>
      </c>
      <c r="J132" s="125" t="s">
        <v>2468</v>
      </c>
      <c r="K132" s="125" t="s">
        <v>2469</v>
      </c>
      <c r="L132" s="125" t="s">
        <v>2041</v>
      </c>
      <c r="M132" s="125" t="s">
        <v>2131</v>
      </c>
      <c r="N132" s="125" t="s">
        <v>1977</v>
      </c>
      <c r="O132" s="125"/>
      <c r="P132" s="101" t="s">
        <v>2435</v>
      </c>
      <c r="Q132" s="101" t="s">
        <v>370</v>
      </c>
      <c r="R132" s="101"/>
    </row>
    <row r="133" spans="1:18" ht="129.94999999999999">
      <c r="A133" s="124" t="s">
        <v>423</v>
      </c>
      <c r="B133" s="125" t="s">
        <v>411</v>
      </c>
      <c r="C133" s="125" t="s">
        <v>241</v>
      </c>
      <c r="D133" s="125" t="s">
        <v>424</v>
      </c>
      <c r="E133" s="125" t="s">
        <v>2470</v>
      </c>
      <c r="F133" s="125" t="s">
        <v>2471</v>
      </c>
      <c r="G133" s="125" t="s">
        <v>2472</v>
      </c>
      <c r="H133" s="125" t="s">
        <v>1918</v>
      </c>
      <c r="I133" s="125" t="s">
        <v>2473</v>
      </c>
      <c r="J133" s="125" t="s">
        <v>2474</v>
      </c>
      <c r="K133" s="125" t="s">
        <v>2475</v>
      </c>
      <c r="L133" s="125" t="s">
        <v>2041</v>
      </c>
      <c r="M133" s="125" t="s">
        <v>2131</v>
      </c>
      <c r="N133" s="125" t="s">
        <v>1977</v>
      </c>
      <c r="O133" s="125"/>
      <c r="P133" s="101" t="s">
        <v>2435</v>
      </c>
      <c r="Q133" s="101" t="s">
        <v>370</v>
      </c>
      <c r="R133" s="101"/>
    </row>
    <row r="134" spans="1:18" ht="195">
      <c r="A134" s="124" t="s">
        <v>425</v>
      </c>
      <c r="B134" s="125" t="s">
        <v>413</v>
      </c>
      <c r="C134" s="125" t="s">
        <v>241</v>
      </c>
      <c r="D134" s="125" t="s">
        <v>426</v>
      </c>
      <c r="E134" s="125" t="s">
        <v>2476</v>
      </c>
      <c r="F134" s="125" t="s">
        <v>2477</v>
      </c>
      <c r="G134" s="125" t="s">
        <v>2433</v>
      </c>
      <c r="H134" s="125" t="s">
        <v>2453</v>
      </c>
      <c r="I134" s="125" t="s">
        <v>2478</v>
      </c>
      <c r="J134" s="125" t="s">
        <v>2479</v>
      </c>
      <c r="K134" s="125" t="s">
        <v>2480</v>
      </c>
      <c r="L134" s="125" t="s">
        <v>2041</v>
      </c>
      <c r="M134" s="125" t="s">
        <v>2131</v>
      </c>
      <c r="N134" s="125" t="s">
        <v>1977</v>
      </c>
      <c r="O134" s="125"/>
      <c r="P134" s="101" t="s">
        <v>2435</v>
      </c>
      <c r="Q134" s="101" t="s">
        <v>370</v>
      </c>
      <c r="R134" s="101"/>
    </row>
    <row r="135" spans="1:18" ht="129.94999999999999">
      <c r="A135" s="124" t="s">
        <v>427</v>
      </c>
      <c r="B135" s="125" t="s">
        <v>413</v>
      </c>
      <c r="C135" s="125" t="s">
        <v>241</v>
      </c>
      <c r="D135" s="125" t="s">
        <v>428</v>
      </c>
      <c r="E135" s="125" t="s">
        <v>2476</v>
      </c>
      <c r="F135" s="125" t="s">
        <v>2477</v>
      </c>
      <c r="G135" s="125" t="s">
        <v>2433</v>
      </c>
      <c r="H135" s="125" t="s">
        <v>2453</v>
      </c>
      <c r="I135" s="125" t="s">
        <v>2481</v>
      </c>
      <c r="J135" s="125" t="s">
        <v>2479</v>
      </c>
      <c r="K135" s="125" t="s">
        <v>2480</v>
      </c>
      <c r="L135" s="125" t="s">
        <v>2041</v>
      </c>
      <c r="M135" s="125" t="s">
        <v>2131</v>
      </c>
      <c r="N135" s="125" t="s">
        <v>1977</v>
      </c>
      <c r="O135" s="125"/>
      <c r="P135" s="101" t="s">
        <v>2435</v>
      </c>
      <c r="Q135" s="101" t="s">
        <v>370</v>
      </c>
      <c r="R135" s="101"/>
    </row>
    <row r="136" spans="1:18" ht="195">
      <c r="A136" s="124" t="s">
        <v>429</v>
      </c>
      <c r="B136" s="125" t="s">
        <v>411</v>
      </c>
      <c r="C136" s="125" t="s">
        <v>430</v>
      </c>
      <c r="D136" s="125" t="s">
        <v>426</v>
      </c>
      <c r="E136" s="125"/>
      <c r="F136" s="125" t="s">
        <v>2482</v>
      </c>
      <c r="G136" s="125" t="s">
        <v>2433</v>
      </c>
      <c r="H136" s="125" t="s">
        <v>2483</v>
      </c>
      <c r="I136" s="125" t="s">
        <v>2478</v>
      </c>
      <c r="J136" s="125"/>
      <c r="K136" s="125" t="s">
        <v>2482</v>
      </c>
      <c r="L136" s="125" t="s">
        <v>431</v>
      </c>
      <c r="M136" s="125" t="s">
        <v>2131</v>
      </c>
      <c r="N136" s="125" t="s">
        <v>1977</v>
      </c>
      <c r="O136" s="125"/>
      <c r="P136" s="101" t="s">
        <v>2435</v>
      </c>
      <c r="Q136" s="101" t="s">
        <v>370</v>
      </c>
      <c r="R136" s="101"/>
    </row>
    <row r="137" spans="1:18" ht="143.1">
      <c r="A137" s="124" t="s">
        <v>432</v>
      </c>
      <c r="B137" s="125" t="s">
        <v>411</v>
      </c>
      <c r="C137" s="125" t="s">
        <v>430</v>
      </c>
      <c r="D137" s="125" t="s">
        <v>433</v>
      </c>
      <c r="E137" s="125"/>
      <c r="F137" s="125" t="s">
        <v>2482</v>
      </c>
      <c r="G137" s="125" t="s">
        <v>2433</v>
      </c>
      <c r="H137" s="125" t="s">
        <v>2483</v>
      </c>
      <c r="I137" s="125" t="s">
        <v>2481</v>
      </c>
      <c r="J137" s="125"/>
      <c r="K137" s="125" t="s">
        <v>2482</v>
      </c>
      <c r="L137" s="125" t="s">
        <v>431</v>
      </c>
      <c r="M137" s="125" t="s">
        <v>2131</v>
      </c>
      <c r="N137" s="125" t="s">
        <v>1977</v>
      </c>
      <c r="O137" s="125"/>
      <c r="P137" s="101" t="s">
        <v>2435</v>
      </c>
      <c r="Q137" s="101" t="s">
        <v>370</v>
      </c>
      <c r="R137" s="101"/>
    </row>
    <row r="138" spans="1:18" ht="129.94999999999999">
      <c r="A138" s="124" t="s">
        <v>434</v>
      </c>
      <c r="B138" s="125" t="s">
        <v>435</v>
      </c>
      <c r="C138" s="125" t="s">
        <v>436</v>
      </c>
      <c r="D138" s="125"/>
      <c r="E138" s="125"/>
      <c r="F138" s="125"/>
      <c r="G138" s="125" t="s">
        <v>2484</v>
      </c>
      <c r="H138" s="125" t="s">
        <v>2485</v>
      </c>
      <c r="I138" s="125"/>
      <c r="J138" s="125"/>
      <c r="K138" s="125"/>
      <c r="L138" s="125" t="s">
        <v>2041</v>
      </c>
      <c r="M138" s="125" t="s">
        <v>2486</v>
      </c>
      <c r="N138" s="125" t="s">
        <v>1962</v>
      </c>
      <c r="O138" s="125" t="s">
        <v>2487</v>
      </c>
      <c r="P138" s="101" t="s">
        <v>2486</v>
      </c>
      <c r="Q138" s="101" t="s">
        <v>1962</v>
      </c>
      <c r="R138" s="101" t="s">
        <v>2488</v>
      </c>
    </row>
    <row r="139" spans="1:18" ht="65.099999999999994">
      <c r="A139" s="124" t="s">
        <v>437</v>
      </c>
      <c r="B139" s="125" t="s">
        <v>435</v>
      </c>
      <c r="C139" s="125" t="s">
        <v>326</v>
      </c>
      <c r="D139" s="125"/>
      <c r="E139" s="125"/>
      <c r="F139" s="125"/>
      <c r="G139" s="125" t="s">
        <v>2484</v>
      </c>
      <c r="H139" s="125" t="s">
        <v>2489</v>
      </c>
      <c r="I139" s="125"/>
      <c r="J139" s="125"/>
      <c r="K139" s="125"/>
      <c r="L139" s="125" t="s">
        <v>257</v>
      </c>
      <c r="M139" s="125" t="s">
        <v>2486</v>
      </c>
      <c r="N139" s="125" t="s">
        <v>1962</v>
      </c>
      <c r="O139" s="125" t="s">
        <v>2486</v>
      </c>
      <c r="P139" s="101" t="s">
        <v>2486</v>
      </c>
      <c r="Q139" s="101" t="s">
        <v>1962</v>
      </c>
      <c r="R139" s="101" t="s">
        <v>2490</v>
      </c>
    </row>
    <row r="140" spans="1:18" ht="117">
      <c r="A140" s="124" t="s">
        <v>438</v>
      </c>
      <c r="B140" s="125" t="s">
        <v>439</v>
      </c>
      <c r="C140" s="125" t="s">
        <v>440</v>
      </c>
      <c r="D140" s="125" t="s">
        <v>441</v>
      </c>
      <c r="E140" s="125"/>
      <c r="F140" s="125" t="s">
        <v>2092</v>
      </c>
      <c r="G140" s="125" t="s">
        <v>2491</v>
      </c>
      <c r="H140" s="125" t="s">
        <v>2492</v>
      </c>
      <c r="I140" s="125" t="s">
        <v>2493</v>
      </c>
      <c r="J140" s="125"/>
      <c r="K140" s="125" t="s">
        <v>2093</v>
      </c>
      <c r="L140" s="125" t="s">
        <v>264</v>
      </c>
      <c r="M140" s="125" t="s">
        <v>2094</v>
      </c>
      <c r="N140" s="125" t="s">
        <v>1962</v>
      </c>
      <c r="O140" s="125"/>
      <c r="P140" s="101" t="s">
        <v>2494</v>
      </c>
      <c r="Q140" s="101" t="s">
        <v>1962</v>
      </c>
      <c r="R140" s="101"/>
    </row>
    <row r="141" spans="1:18" ht="104.1">
      <c r="A141" s="124" t="s">
        <v>442</v>
      </c>
      <c r="B141" s="125" t="s">
        <v>443</v>
      </c>
      <c r="C141" s="125" t="s">
        <v>444</v>
      </c>
      <c r="D141" s="125" t="s">
        <v>445</v>
      </c>
      <c r="E141" s="125"/>
      <c r="F141" s="125" t="s">
        <v>2097</v>
      </c>
      <c r="G141" s="125" t="s">
        <v>2491</v>
      </c>
      <c r="H141" s="125" t="s">
        <v>2492</v>
      </c>
      <c r="I141" s="125" t="s">
        <v>2495</v>
      </c>
      <c r="J141" s="125"/>
      <c r="K141" s="125" t="s">
        <v>2098</v>
      </c>
      <c r="L141" s="125" t="s">
        <v>264</v>
      </c>
      <c r="M141" s="125" t="s">
        <v>2086</v>
      </c>
      <c r="N141" s="125" t="s">
        <v>1962</v>
      </c>
      <c r="O141" s="125"/>
      <c r="P141" s="101" t="s">
        <v>2494</v>
      </c>
      <c r="Q141" s="101" t="s">
        <v>1962</v>
      </c>
      <c r="R141" s="101"/>
    </row>
    <row r="142" spans="1:18" ht="117">
      <c r="A142" s="124" t="s">
        <v>446</v>
      </c>
      <c r="B142" s="125" t="s">
        <v>443</v>
      </c>
      <c r="C142" s="125" t="s">
        <v>444</v>
      </c>
      <c r="D142" s="125" t="s">
        <v>441</v>
      </c>
      <c r="E142" s="125"/>
      <c r="F142" s="125" t="s">
        <v>2101</v>
      </c>
      <c r="G142" s="125" t="s">
        <v>2491</v>
      </c>
      <c r="H142" s="125" t="s">
        <v>2492</v>
      </c>
      <c r="I142" s="125" t="s">
        <v>2493</v>
      </c>
      <c r="J142" s="125"/>
      <c r="K142" s="125" t="s">
        <v>2102</v>
      </c>
      <c r="L142" s="125" t="s">
        <v>264</v>
      </c>
      <c r="M142" s="125" t="s">
        <v>2086</v>
      </c>
      <c r="N142" s="125" t="s">
        <v>1962</v>
      </c>
      <c r="O142" s="125"/>
      <c r="P142" s="101" t="s">
        <v>2494</v>
      </c>
      <c r="Q142" s="101" t="s">
        <v>1962</v>
      </c>
      <c r="R142" s="101"/>
    </row>
    <row r="143" spans="1:18" ht="104.1">
      <c r="A143" s="124" t="s">
        <v>447</v>
      </c>
      <c r="B143" s="125" t="s">
        <v>443</v>
      </c>
      <c r="C143" s="125" t="s">
        <v>444</v>
      </c>
      <c r="D143" s="125" t="s">
        <v>445</v>
      </c>
      <c r="E143" s="125"/>
      <c r="F143" s="125" t="s">
        <v>2104</v>
      </c>
      <c r="G143" s="125" t="s">
        <v>2491</v>
      </c>
      <c r="H143" s="125" t="s">
        <v>2492</v>
      </c>
      <c r="I143" s="125" t="s">
        <v>2495</v>
      </c>
      <c r="J143" s="125"/>
      <c r="K143" s="125" t="s">
        <v>2105</v>
      </c>
      <c r="L143" s="125" t="s">
        <v>264</v>
      </c>
      <c r="M143" s="125" t="s">
        <v>2086</v>
      </c>
      <c r="N143" s="125" t="s">
        <v>1962</v>
      </c>
      <c r="O143" s="125"/>
      <c r="P143" s="101" t="s">
        <v>2494</v>
      </c>
      <c r="Q143" s="101" t="s">
        <v>1962</v>
      </c>
      <c r="R143" s="101"/>
    </row>
    <row r="144" spans="1:18" ht="104.1">
      <c r="A144" s="124" t="s">
        <v>448</v>
      </c>
      <c r="B144" s="125" t="s">
        <v>443</v>
      </c>
      <c r="C144" s="125" t="s">
        <v>444</v>
      </c>
      <c r="D144" s="125" t="s">
        <v>449</v>
      </c>
      <c r="E144" s="125"/>
      <c r="F144" s="125" t="s">
        <v>2107</v>
      </c>
      <c r="G144" s="125" t="s">
        <v>2491</v>
      </c>
      <c r="H144" s="125" t="s">
        <v>2492</v>
      </c>
      <c r="I144" s="125" t="s">
        <v>2496</v>
      </c>
      <c r="J144" s="125"/>
      <c r="K144" s="125" t="s">
        <v>2108</v>
      </c>
      <c r="L144" s="125" t="s">
        <v>264</v>
      </c>
      <c r="M144" s="125" t="s">
        <v>2086</v>
      </c>
      <c r="N144" s="125" t="s">
        <v>1962</v>
      </c>
      <c r="O144" s="125"/>
      <c r="P144" s="101" t="s">
        <v>2494</v>
      </c>
      <c r="Q144" s="101" t="s">
        <v>1962</v>
      </c>
      <c r="R144" s="101"/>
    </row>
    <row r="145" spans="1:18" ht="129.94999999999999">
      <c r="A145" s="124" t="s">
        <v>450</v>
      </c>
      <c r="B145" s="125" t="s">
        <v>443</v>
      </c>
      <c r="C145" s="125" t="s">
        <v>444</v>
      </c>
      <c r="D145" s="125" t="s">
        <v>449</v>
      </c>
      <c r="E145" s="125"/>
      <c r="F145" s="125" t="s">
        <v>2110</v>
      </c>
      <c r="G145" s="125" t="s">
        <v>2491</v>
      </c>
      <c r="H145" s="125" t="s">
        <v>2492</v>
      </c>
      <c r="I145" s="125" t="s">
        <v>2496</v>
      </c>
      <c r="J145" s="125"/>
      <c r="K145" s="125" t="s">
        <v>2111</v>
      </c>
      <c r="L145" s="125" t="s">
        <v>2041</v>
      </c>
      <c r="M145" s="125" t="s">
        <v>2086</v>
      </c>
      <c r="N145" s="125" t="s">
        <v>1962</v>
      </c>
      <c r="O145" s="125"/>
      <c r="P145" s="101" t="s">
        <v>2494</v>
      </c>
      <c r="Q145" s="101" t="s">
        <v>1962</v>
      </c>
      <c r="R145" s="101"/>
    </row>
    <row r="146" spans="1:18" ht="129.94999999999999">
      <c r="A146" s="124" t="s">
        <v>451</v>
      </c>
      <c r="B146" s="125" t="s">
        <v>443</v>
      </c>
      <c r="C146" s="125" t="s">
        <v>444</v>
      </c>
      <c r="D146" s="125" t="s">
        <v>449</v>
      </c>
      <c r="E146" s="125"/>
      <c r="F146" s="125" t="s">
        <v>2113</v>
      </c>
      <c r="G146" s="125" t="s">
        <v>2491</v>
      </c>
      <c r="H146" s="125" t="s">
        <v>2492</v>
      </c>
      <c r="I146" s="125" t="s">
        <v>2496</v>
      </c>
      <c r="J146" s="125"/>
      <c r="K146" s="125" t="s">
        <v>2114</v>
      </c>
      <c r="L146" s="125" t="s">
        <v>2041</v>
      </c>
      <c r="M146" s="125" t="s">
        <v>2086</v>
      </c>
      <c r="N146" s="125" t="s">
        <v>1962</v>
      </c>
      <c r="O146" s="125"/>
      <c r="P146" s="101" t="s">
        <v>2494</v>
      </c>
      <c r="Q146" s="101" t="s">
        <v>1962</v>
      </c>
      <c r="R146" s="101"/>
    </row>
    <row r="147" spans="1:18" ht="129.94999999999999">
      <c r="A147" s="124" t="s">
        <v>452</v>
      </c>
      <c r="B147" s="125" t="s">
        <v>443</v>
      </c>
      <c r="C147" s="125" t="s">
        <v>444</v>
      </c>
      <c r="D147" s="125" t="s">
        <v>445</v>
      </c>
      <c r="E147" s="125"/>
      <c r="F147" s="125" t="s">
        <v>2116</v>
      </c>
      <c r="G147" s="125" t="s">
        <v>2491</v>
      </c>
      <c r="H147" s="125" t="s">
        <v>2492</v>
      </c>
      <c r="I147" s="125" t="s">
        <v>2495</v>
      </c>
      <c r="J147" s="125"/>
      <c r="K147" s="125" t="s">
        <v>2117</v>
      </c>
      <c r="L147" s="125" t="s">
        <v>2041</v>
      </c>
      <c r="M147" s="125" t="s">
        <v>2086</v>
      </c>
      <c r="N147" s="125" t="s">
        <v>1962</v>
      </c>
      <c r="O147" s="125"/>
      <c r="P147" s="101" t="s">
        <v>2494</v>
      </c>
      <c r="Q147" s="101" t="s">
        <v>1962</v>
      </c>
      <c r="R147" s="101"/>
    </row>
    <row r="148" spans="1:18" ht="129.94999999999999">
      <c r="A148" s="124" t="s">
        <v>453</v>
      </c>
      <c r="B148" s="125" t="s">
        <v>443</v>
      </c>
      <c r="C148" s="125" t="s">
        <v>444</v>
      </c>
      <c r="D148" s="125" t="s">
        <v>449</v>
      </c>
      <c r="E148" s="125"/>
      <c r="F148" s="125" t="s">
        <v>2119</v>
      </c>
      <c r="G148" s="125" t="s">
        <v>2491</v>
      </c>
      <c r="H148" s="125" t="s">
        <v>2492</v>
      </c>
      <c r="I148" s="125" t="s">
        <v>2496</v>
      </c>
      <c r="J148" s="125"/>
      <c r="K148" s="125" t="s">
        <v>2120</v>
      </c>
      <c r="L148" s="125" t="s">
        <v>2041</v>
      </c>
      <c r="M148" s="125" t="s">
        <v>2086</v>
      </c>
      <c r="N148" s="125" t="s">
        <v>1962</v>
      </c>
      <c r="O148" s="125"/>
      <c r="P148" s="101" t="s">
        <v>2494</v>
      </c>
      <c r="Q148" s="101" t="s">
        <v>1962</v>
      </c>
      <c r="R148" s="101"/>
    </row>
    <row r="149" spans="1:18" ht="104.1">
      <c r="A149" s="124" t="s">
        <v>454</v>
      </c>
      <c r="B149" s="125" t="s">
        <v>439</v>
      </c>
      <c r="C149" s="125" t="s">
        <v>440</v>
      </c>
      <c r="D149" s="125" t="s">
        <v>445</v>
      </c>
      <c r="E149" s="125"/>
      <c r="F149" s="125" t="s">
        <v>2122</v>
      </c>
      <c r="G149" s="125" t="s">
        <v>2491</v>
      </c>
      <c r="H149" s="125" t="s">
        <v>2492</v>
      </c>
      <c r="I149" s="125" t="s">
        <v>2495</v>
      </c>
      <c r="J149" s="125"/>
      <c r="K149" s="125" t="s">
        <v>2123</v>
      </c>
      <c r="L149" s="125" t="s">
        <v>264</v>
      </c>
      <c r="M149" s="125" t="s">
        <v>2086</v>
      </c>
      <c r="N149" s="125" t="s">
        <v>1962</v>
      </c>
      <c r="O149" s="125"/>
      <c r="P149" s="101" t="s">
        <v>2494</v>
      </c>
      <c r="Q149" s="101" t="s">
        <v>1962</v>
      </c>
      <c r="R149" s="101"/>
    </row>
    <row r="150" spans="1:18" ht="143.1">
      <c r="A150" s="124" t="s">
        <v>455</v>
      </c>
      <c r="B150" s="125" t="s">
        <v>456</v>
      </c>
      <c r="C150" s="125" t="s">
        <v>457</v>
      </c>
      <c r="D150" s="125" t="s">
        <v>458</v>
      </c>
      <c r="E150" s="125"/>
      <c r="F150" s="125"/>
      <c r="G150" s="125" t="s">
        <v>2497</v>
      </c>
      <c r="H150" s="125" t="s">
        <v>2498</v>
      </c>
      <c r="I150" s="125" t="s">
        <v>2499</v>
      </c>
      <c r="J150" s="125"/>
      <c r="K150" s="125"/>
      <c r="L150" s="125" t="s">
        <v>431</v>
      </c>
      <c r="M150" s="125" t="s">
        <v>2500</v>
      </c>
      <c r="N150" s="125" t="s">
        <v>1962</v>
      </c>
      <c r="O150" s="125"/>
      <c r="P150" s="101" t="s">
        <v>2500</v>
      </c>
      <c r="Q150" s="101"/>
      <c r="R150" s="101"/>
    </row>
    <row r="151" spans="1:18" ht="65.099999999999994">
      <c r="A151" s="124" t="s">
        <v>2501</v>
      </c>
      <c r="B151" s="125" t="s">
        <v>456</v>
      </c>
      <c r="C151" s="125" t="s">
        <v>2502</v>
      </c>
      <c r="D151" s="125"/>
      <c r="E151" s="125"/>
      <c r="F151" s="125"/>
      <c r="G151" s="125" t="s">
        <v>2497</v>
      </c>
      <c r="H151" s="125" t="s">
        <v>2503</v>
      </c>
      <c r="I151" s="125"/>
      <c r="J151" s="125"/>
      <c r="K151" s="125"/>
      <c r="L151" s="125" t="s">
        <v>257</v>
      </c>
      <c r="M151" s="125" t="s">
        <v>297</v>
      </c>
      <c r="N151" s="125" t="s">
        <v>297</v>
      </c>
      <c r="O151" s="125" t="s">
        <v>2504</v>
      </c>
      <c r="P151" s="101"/>
      <c r="Q151" s="101"/>
      <c r="R151" s="101"/>
    </row>
    <row r="152" spans="1:18" ht="117">
      <c r="A152" s="124" t="s">
        <v>459</v>
      </c>
      <c r="B152" s="125" t="s">
        <v>456</v>
      </c>
      <c r="C152" s="125" t="s">
        <v>460</v>
      </c>
      <c r="D152" s="125"/>
      <c r="E152" s="125"/>
      <c r="F152" s="125"/>
      <c r="G152" s="125" t="s">
        <v>2505</v>
      </c>
      <c r="H152" s="125" t="s">
        <v>2506</v>
      </c>
      <c r="I152" s="125"/>
      <c r="J152" s="125"/>
      <c r="K152" s="125"/>
      <c r="L152" s="125" t="s">
        <v>257</v>
      </c>
      <c r="M152" s="125" t="s">
        <v>2507</v>
      </c>
      <c r="N152" s="125" t="s">
        <v>370</v>
      </c>
      <c r="O152" s="125"/>
      <c r="P152" s="101"/>
      <c r="Q152" s="101"/>
      <c r="R152" s="101"/>
    </row>
    <row r="153" spans="1:18" ht="117">
      <c r="A153" s="124" t="s">
        <v>2508</v>
      </c>
      <c r="B153" s="125" t="s">
        <v>456</v>
      </c>
      <c r="C153" s="125" t="s">
        <v>2509</v>
      </c>
      <c r="D153" s="125" t="s">
        <v>2510</v>
      </c>
      <c r="E153" s="125" t="s">
        <v>2511</v>
      </c>
      <c r="F153" s="125" t="s">
        <v>2512</v>
      </c>
      <c r="G153" s="125" t="s">
        <v>2513</v>
      </c>
      <c r="H153" s="125" t="s">
        <v>2514</v>
      </c>
      <c r="I153" s="125" t="s">
        <v>2515</v>
      </c>
      <c r="J153" s="125" t="s">
        <v>2516</v>
      </c>
      <c r="K153" s="125" t="s">
        <v>2517</v>
      </c>
      <c r="L153" s="125" t="s">
        <v>264</v>
      </c>
      <c r="M153" s="125"/>
      <c r="N153" s="125"/>
      <c r="O153" s="125"/>
      <c r="P153" s="101" t="s">
        <v>2518</v>
      </c>
      <c r="Q153" s="101" t="s">
        <v>1962</v>
      </c>
      <c r="R153" s="101"/>
    </row>
    <row r="154" spans="1:18" ht="117">
      <c r="A154" s="124" t="s">
        <v>2519</v>
      </c>
      <c r="B154" s="125" t="s">
        <v>456</v>
      </c>
      <c r="C154" s="125" t="s">
        <v>2509</v>
      </c>
      <c r="D154" s="125" t="s">
        <v>2510</v>
      </c>
      <c r="E154" s="125" t="s">
        <v>2520</v>
      </c>
      <c r="F154" s="125" t="s">
        <v>2521</v>
      </c>
      <c r="G154" s="125" t="s">
        <v>2513</v>
      </c>
      <c r="H154" s="125" t="s">
        <v>2514</v>
      </c>
      <c r="I154" s="125" t="s">
        <v>2515</v>
      </c>
      <c r="J154" s="125" t="s">
        <v>2522</v>
      </c>
      <c r="K154" s="125" t="s">
        <v>2523</v>
      </c>
      <c r="L154" s="125" t="s">
        <v>264</v>
      </c>
      <c r="M154" s="125"/>
      <c r="N154" s="125"/>
      <c r="O154" s="125"/>
      <c r="P154" s="101" t="s">
        <v>2518</v>
      </c>
      <c r="Q154" s="101" t="s">
        <v>1962</v>
      </c>
      <c r="R154" s="101"/>
    </row>
    <row r="155" spans="1:18" ht="104.1">
      <c r="A155" s="124" t="s">
        <v>2524</v>
      </c>
      <c r="B155" s="125" t="s">
        <v>456</v>
      </c>
      <c r="C155" s="125" t="s">
        <v>2525</v>
      </c>
      <c r="D155" s="125" t="s">
        <v>2526</v>
      </c>
      <c r="E155" s="125" t="s">
        <v>2527</v>
      </c>
      <c r="F155" s="125" t="s">
        <v>2528</v>
      </c>
      <c r="G155" s="125" t="s">
        <v>2513</v>
      </c>
      <c r="H155" s="125" t="s">
        <v>2529</v>
      </c>
      <c r="I155" s="125" t="s">
        <v>2530</v>
      </c>
      <c r="J155" s="125" t="s">
        <v>2531</v>
      </c>
      <c r="K155" s="125" t="s">
        <v>2532</v>
      </c>
      <c r="L155" s="125" t="s">
        <v>257</v>
      </c>
      <c r="M155" s="125" t="s">
        <v>1977</v>
      </c>
      <c r="N155" s="125" t="s">
        <v>1977</v>
      </c>
      <c r="O155" s="125" t="s">
        <v>2533</v>
      </c>
      <c r="P155" s="101"/>
      <c r="Q155" s="101"/>
      <c r="R155" s="101"/>
    </row>
    <row r="156" spans="1:18" ht="117">
      <c r="A156" s="124" t="s">
        <v>2534</v>
      </c>
      <c r="B156" s="125" t="s">
        <v>456</v>
      </c>
      <c r="C156" s="125" t="s">
        <v>2525</v>
      </c>
      <c r="D156" s="125" t="s">
        <v>2526</v>
      </c>
      <c r="E156" s="125" t="s">
        <v>2535</v>
      </c>
      <c r="F156" s="125" t="s">
        <v>2536</v>
      </c>
      <c r="G156" s="125" t="s">
        <v>2505</v>
      </c>
      <c r="H156" s="125" t="s">
        <v>2537</v>
      </c>
      <c r="I156" s="125" t="s">
        <v>2538</v>
      </c>
      <c r="J156" s="125" t="s">
        <v>2539</v>
      </c>
      <c r="K156" s="125" t="s">
        <v>2540</v>
      </c>
      <c r="L156" s="125" t="s">
        <v>257</v>
      </c>
      <c r="M156" s="125" t="s">
        <v>245</v>
      </c>
      <c r="N156" s="125" t="s">
        <v>245</v>
      </c>
      <c r="O156" s="125" t="s">
        <v>2533</v>
      </c>
      <c r="P156" s="101"/>
      <c r="Q156" s="101"/>
      <c r="R156" s="101"/>
    </row>
    <row r="157" spans="1:18" ht="90.95">
      <c r="A157" s="124" t="s">
        <v>2541</v>
      </c>
      <c r="B157" s="125" t="s">
        <v>456</v>
      </c>
      <c r="C157" s="125" t="s">
        <v>2525</v>
      </c>
      <c r="D157" s="125" t="s">
        <v>2526</v>
      </c>
      <c r="E157" s="125" t="s">
        <v>2542</v>
      </c>
      <c r="F157" s="125" t="s">
        <v>2543</v>
      </c>
      <c r="G157" s="125" t="s">
        <v>2513</v>
      </c>
      <c r="H157" s="125" t="s">
        <v>2529</v>
      </c>
      <c r="I157" s="125" t="s">
        <v>2530</v>
      </c>
      <c r="J157" s="125" t="s">
        <v>2544</v>
      </c>
      <c r="K157" s="125" t="s">
        <v>2545</v>
      </c>
      <c r="L157" s="125" t="s">
        <v>257</v>
      </c>
      <c r="M157" s="125" t="s">
        <v>1977</v>
      </c>
      <c r="N157" s="125" t="s">
        <v>1977</v>
      </c>
      <c r="O157" s="125" t="s">
        <v>2533</v>
      </c>
      <c r="P157" s="101"/>
      <c r="Q157" s="101"/>
      <c r="R157" s="101"/>
    </row>
    <row r="158" spans="1:18" ht="90.95">
      <c r="A158" s="124" t="s">
        <v>2546</v>
      </c>
      <c r="B158" s="125" t="s">
        <v>456</v>
      </c>
      <c r="C158" s="125" t="s">
        <v>2525</v>
      </c>
      <c r="D158" s="125" t="s">
        <v>2526</v>
      </c>
      <c r="E158" s="125" t="s">
        <v>2547</v>
      </c>
      <c r="F158" s="125" t="s">
        <v>2548</v>
      </c>
      <c r="G158" s="125" t="s">
        <v>2513</v>
      </c>
      <c r="H158" s="125" t="s">
        <v>2529</v>
      </c>
      <c r="I158" s="125" t="s">
        <v>2530</v>
      </c>
      <c r="J158" s="125" t="s">
        <v>2549</v>
      </c>
      <c r="K158" s="125" t="s">
        <v>2550</v>
      </c>
      <c r="L158" s="125" t="s">
        <v>257</v>
      </c>
      <c r="M158" s="125" t="s">
        <v>1977</v>
      </c>
      <c r="N158" s="125" t="s">
        <v>1977</v>
      </c>
      <c r="O158" s="125" t="s">
        <v>2533</v>
      </c>
      <c r="P158" s="101"/>
      <c r="Q158" s="101"/>
      <c r="R158" s="101"/>
    </row>
    <row r="159" spans="1:18" ht="156">
      <c r="A159" s="124" t="s">
        <v>461</v>
      </c>
      <c r="B159" s="125" t="s">
        <v>462</v>
      </c>
      <c r="C159" s="125" t="s">
        <v>463</v>
      </c>
      <c r="D159" s="125" t="s">
        <v>464</v>
      </c>
      <c r="E159" s="125" t="s">
        <v>2551</v>
      </c>
      <c r="F159" s="125" t="s">
        <v>2552</v>
      </c>
      <c r="G159" s="125" t="s">
        <v>2553</v>
      </c>
      <c r="H159" s="125" t="s">
        <v>2554</v>
      </c>
      <c r="I159" s="125" t="s">
        <v>2555</v>
      </c>
      <c r="J159" s="125" t="s">
        <v>2556</v>
      </c>
      <c r="K159" s="125" t="s">
        <v>2557</v>
      </c>
      <c r="L159" s="125" t="s">
        <v>257</v>
      </c>
      <c r="M159" s="125" t="s">
        <v>2228</v>
      </c>
      <c r="N159" s="125" t="s">
        <v>1962</v>
      </c>
      <c r="O159" s="125" t="s">
        <v>2558</v>
      </c>
      <c r="P159" s="101"/>
      <c r="Q159" s="101"/>
      <c r="R159" s="101"/>
    </row>
    <row r="160" spans="1:18" ht="156">
      <c r="A160" s="124" t="s">
        <v>465</v>
      </c>
      <c r="B160" s="125" t="s">
        <v>462</v>
      </c>
      <c r="C160" s="125" t="s">
        <v>463</v>
      </c>
      <c r="D160" s="125" t="s">
        <v>466</v>
      </c>
      <c r="E160" s="125" t="s">
        <v>2559</v>
      </c>
      <c r="F160" s="125" t="s">
        <v>2560</v>
      </c>
      <c r="G160" s="125" t="s">
        <v>2561</v>
      </c>
      <c r="H160" s="125" t="s">
        <v>2562</v>
      </c>
      <c r="I160" s="125" t="s">
        <v>2563</v>
      </c>
      <c r="J160" s="125" t="s">
        <v>2564</v>
      </c>
      <c r="K160" s="125" t="s">
        <v>2565</v>
      </c>
      <c r="L160" s="125" t="s">
        <v>264</v>
      </c>
      <c r="M160" s="125" t="s">
        <v>1962</v>
      </c>
      <c r="N160" s="125" t="s">
        <v>1962</v>
      </c>
      <c r="O160" s="125"/>
      <c r="P160" s="101" t="s">
        <v>2566</v>
      </c>
      <c r="Q160" s="101" t="s">
        <v>1962</v>
      </c>
      <c r="R160" s="101"/>
    </row>
    <row r="161" spans="1:18" ht="156">
      <c r="A161" s="124" t="s">
        <v>2567</v>
      </c>
      <c r="B161" s="125" t="s">
        <v>462</v>
      </c>
      <c r="C161" s="125" t="s">
        <v>463</v>
      </c>
      <c r="D161" s="125" t="s">
        <v>2568</v>
      </c>
      <c r="E161" s="125" t="s">
        <v>2559</v>
      </c>
      <c r="F161" s="125" t="s">
        <v>2560</v>
      </c>
      <c r="G161" s="125" t="s">
        <v>2561</v>
      </c>
      <c r="H161" s="125" t="s">
        <v>2562</v>
      </c>
      <c r="I161" s="125" t="s">
        <v>2569</v>
      </c>
      <c r="J161" s="125" t="s">
        <v>2564</v>
      </c>
      <c r="K161" s="125" t="s">
        <v>2565</v>
      </c>
      <c r="L161" s="125" t="s">
        <v>264</v>
      </c>
      <c r="M161" s="125" t="s">
        <v>1962</v>
      </c>
      <c r="N161" s="125" t="s">
        <v>1962</v>
      </c>
      <c r="O161" s="125"/>
      <c r="P161" s="101" t="s">
        <v>2566</v>
      </c>
      <c r="Q161" s="101" t="s">
        <v>1962</v>
      </c>
      <c r="R161" s="101"/>
    </row>
    <row r="162" spans="1:18" ht="156">
      <c r="A162" s="124" t="s">
        <v>467</v>
      </c>
      <c r="B162" s="125" t="s">
        <v>462</v>
      </c>
      <c r="C162" s="125" t="s">
        <v>463</v>
      </c>
      <c r="D162" s="125" t="s">
        <v>466</v>
      </c>
      <c r="E162" s="125" t="s">
        <v>2570</v>
      </c>
      <c r="F162" s="125" t="s">
        <v>2571</v>
      </c>
      <c r="G162" s="125" t="s">
        <v>2561</v>
      </c>
      <c r="H162" s="125" t="s">
        <v>2562</v>
      </c>
      <c r="I162" s="125" t="s">
        <v>2563</v>
      </c>
      <c r="J162" s="125" t="s">
        <v>2572</v>
      </c>
      <c r="K162" s="125" t="s">
        <v>2573</v>
      </c>
      <c r="L162" s="125" t="s">
        <v>264</v>
      </c>
      <c r="M162" s="125" t="s">
        <v>1962</v>
      </c>
      <c r="N162" s="125" t="s">
        <v>1962</v>
      </c>
      <c r="O162" s="125"/>
      <c r="P162" s="101" t="s">
        <v>2566</v>
      </c>
      <c r="Q162" s="101" t="s">
        <v>1962</v>
      </c>
      <c r="R162" s="101"/>
    </row>
    <row r="163" spans="1:18" ht="156">
      <c r="A163" s="124" t="s">
        <v>2574</v>
      </c>
      <c r="B163" s="125" t="s">
        <v>462</v>
      </c>
      <c r="C163" s="125" t="s">
        <v>463</v>
      </c>
      <c r="D163" s="125" t="s">
        <v>2568</v>
      </c>
      <c r="E163" s="125" t="s">
        <v>2570</v>
      </c>
      <c r="F163" s="125" t="s">
        <v>2571</v>
      </c>
      <c r="G163" s="125" t="s">
        <v>2561</v>
      </c>
      <c r="H163" s="125" t="s">
        <v>2562</v>
      </c>
      <c r="I163" s="125" t="s">
        <v>2569</v>
      </c>
      <c r="J163" s="125" t="s">
        <v>2572</v>
      </c>
      <c r="K163" s="125" t="s">
        <v>2573</v>
      </c>
      <c r="L163" s="125" t="s">
        <v>264</v>
      </c>
      <c r="M163" s="125" t="s">
        <v>1962</v>
      </c>
      <c r="N163" s="125" t="s">
        <v>1962</v>
      </c>
      <c r="O163" s="125"/>
      <c r="P163" s="101" t="s">
        <v>2566</v>
      </c>
      <c r="Q163" s="101" t="s">
        <v>1962</v>
      </c>
      <c r="R163" s="101"/>
    </row>
    <row r="164" spans="1:18" ht="168.95">
      <c r="A164" s="124" t="s">
        <v>468</v>
      </c>
      <c r="B164" s="125" t="s">
        <v>462</v>
      </c>
      <c r="C164" s="125" t="s">
        <v>463</v>
      </c>
      <c r="D164" s="125" t="s">
        <v>469</v>
      </c>
      <c r="E164" s="125" t="s">
        <v>2575</v>
      </c>
      <c r="F164" s="125" t="s">
        <v>2576</v>
      </c>
      <c r="G164" s="125" t="s">
        <v>2577</v>
      </c>
      <c r="H164" s="125" t="s">
        <v>2578</v>
      </c>
      <c r="I164" s="125" t="s">
        <v>2579</v>
      </c>
      <c r="J164" s="125" t="s">
        <v>2580</v>
      </c>
      <c r="K164" s="125" t="s">
        <v>2581</v>
      </c>
      <c r="L164" s="125" t="s">
        <v>264</v>
      </c>
      <c r="M164" s="125" t="s">
        <v>1962</v>
      </c>
      <c r="N164" s="125" t="s">
        <v>1962</v>
      </c>
      <c r="O164" s="125"/>
      <c r="P164" s="101" t="s">
        <v>2566</v>
      </c>
      <c r="Q164" s="101" t="s">
        <v>1962</v>
      </c>
      <c r="R164" s="101"/>
    </row>
    <row r="165" spans="1:18" ht="221.1">
      <c r="A165" s="124" t="s">
        <v>2582</v>
      </c>
      <c r="B165" s="125" t="s">
        <v>462</v>
      </c>
      <c r="C165" s="125" t="s">
        <v>463</v>
      </c>
      <c r="D165" s="125" t="s">
        <v>2583</v>
      </c>
      <c r="E165" s="125" t="s">
        <v>2575</v>
      </c>
      <c r="F165" s="125" t="s">
        <v>2576</v>
      </c>
      <c r="G165" s="125" t="s">
        <v>2577</v>
      </c>
      <c r="H165" s="125" t="s">
        <v>2578</v>
      </c>
      <c r="I165" s="125" t="s">
        <v>2584</v>
      </c>
      <c r="J165" s="125" t="s">
        <v>2580</v>
      </c>
      <c r="K165" s="125" t="s">
        <v>2581</v>
      </c>
      <c r="L165" s="125" t="s">
        <v>264</v>
      </c>
      <c r="M165" s="125" t="s">
        <v>1962</v>
      </c>
      <c r="N165" s="125" t="s">
        <v>1962</v>
      </c>
      <c r="O165" s="125"/>
      <c r="P165" s="101" t="s">
        <v>2566</v>
      </c>
      <c r="Q165" s="101" t="s">
        <v>1962</v>
      </c>
      <c r="R165" s="101"/>
    </row>
    <row r="166" spans="1:18" ht="156">
      <c r="A166" s="124" t="s">
        <v>2585</v>
      </c>
      <c r="B166" s="125" t="s">
        <v>462</v>
      </c>
      <c r="C166" s="125" t="s">
        <v>463</v>
      </c>
      <c r="D166" s="125" t="s">
        <v>2586</v>
      </c>
      <c r="E166" s="125" t="s">
        <v>2587</v>
      </c>
      <c r="F166" s="125" t="s">
        <v>2588</v>
      </c>
      <c r="G166" s="125" t="s">
        <v>2589</v>
      </c>
      <c r="H166" s="125" t="s">
        <v>2578</v>
      </c>
      <c r="I166" s="125" t="s">
        <v>2590</v>
      </c>
      <c r="J166" s="125" t="s">
        <v>2591</v>
      </c>
      <c r="K166" s="125" t="s">
        <v>2592</v>
      </c>
      <c r="L166" s="125" t="s">
        <v>264</v>
      </c>
      <c r="M166" s="125" t="s">
        <v>370</v>
      </c>
      <c r="N166" s="125" t="s">
        <v>370</v>
      </c>
      <c r="O166" s="125"/>
      <c r="P166" s="101" t="s">
        <v>2566</v>
      </c>
      <c r="Q166" s="101" t="s">
        <v>1962</v>
      </c>
      <c r="R166" s="101"/>
    </row>
    <row r="167" spans="1:18" ht="168.95">
      <c r="A167" s="124" t="s">
        <v>2593</v>
      </c>
      <c r="B167" s="125" t="s">
        <v>471</v>
      </c>
      <c r="C167" s="125" t="s">
        <v>2594</v>
      </c>
      <c r="D167" s="125" t="s">
        <v>2595</v>
      </c>
      <c r="E167" s="125" t="s">
        <v>2596</v>
      </c>
      <c r="F167" s="125" t="s">
        <v>2597</v>
      </c>
      <c r="G167" s="125" t="s">
        <v>2598</v>
      </c>
      <c r="H167" s="125" t="s">
        <v>2599</v>
      </c>
      <c r="I167" s="125" t="s">
        <v>2600</v>
      </c>
      <c r="J167" s="125" t="s">
        <v>2601</v>
      </c>
      <c r="K167" s="125" t="s">
        <v>2602</v>
      </c>
      <c r="L167" s="125" t="s">
        <v>264</v>
      </c>
      <c r="M167" s="125"/>
      <c r="N167" s="125"/>
      <c r="O167" s="125"/>
      <c r="P167" s="101" t="s">
        <v>2603</v>
      </c>
      <c r="Q167" s="101" t="s">
        <v>1962</v>
      </c>
      <c r="R167" s="101" t="s">
        <v>2604</v>
      </c>
    </row>
    <row r="168" spans="1:18" ht="168.95">
      <c r="A168" s="124" t="s">
        <v>2605</v>
      </c>
      <c r="B168" s="125" t="s">
        <v>471</v>
      </c>
      <c r="C168" s="125" t="s">
        <v>2594</v>
      </c>
      <c r="D168" s="125" t="s">
        <v>2595</v>
      </c>
      <c r="E168" s="125" t="s">
        <v>2606</v>
      </c>
      <c r="F168" s="125" t="s">
        <v>2607</v>
      </c>
      <c r="G168" s="125" t="s">
        <v>2598</v>
      </c>
      <c r="H168" s="125" t="s">
        <v>2599</v>
      </c>
      <c r="I168" s="125" t="s">
        <v>2600</v>
      </c>
      <c r="J168" s="125" t="s">
        <v>2608</v>
      </c>
      <c r="K168" s="125" t="s">
        <v>2609</v>
      </c>
      <c r="L168" s="125" t="s">
        <v>264</v>
      </c>
      <c r="M168" s="125"/>
      <c r="N168" s="125"/>
      <c r="O168" s="125"/>
      <c r="P168" s="101" t="s">
        <v>2603</v>
      </c>
      <c r="Q168" s="101" t="s">
        <v>1962</v>
      </c>
      <c r="R168" s="101" t="s">
        <v>2604</v>
      </c>
    </row>
    <row r="169" spans="1:18" ht="168.95">
      <c r="A169" s="124" t="s">
        <v>2610</v>
      </c>
      <c r="B169" s="125" t="s">
        <v>471</v>
      </c>
      <c r="C169" s="125" t="s">
        <v>2594</v>
      </c>
      <c r="D169" s="125" t="s">
        <v>2595</v>
      </c>
      <c r="E169" s="125" t="s">
        <v>2611</v>
      </c>
      <c r="F169" s="125" t="s">
        <v>2612</v>
      </c>
      <c r="G169" s="125" t="s">
        <v>2598</v>
      </c>
      <c r="H169" s="125" t="s">
        <v>2599</v>
      </c>
      <c r="I169" s="125" t="s">
        <v>2600</v>
      </c>
      <c r="J169" s="125" t="s">
        <v>2613</v>
      </c>
      <c r="K169" s="125" t="s">
        <v>2614</v>
      </c>
      <c r="L169" s="125" t="s">
        <v>264</v>
      </c>
      <c r="M169" s="125"/>
      <c r="N169" s="125"/>
      <c r="O169" s="125"/>
      <c r="P169" s="101" t="s">
        <v>2603</v>
      </c>
      <c r="Q169" s="101" t="s">
        <v>1962</v>
      </c>
      <c r="R169" s="101" t="s">
        <v>2604</v>
      </c>
    </row>
    <row r="170" spans="1:18" ht="129.94999999999999">
      <c r="A170" s="124" t="s">
        <v>2615</v>
      </c>
      <c r="B170" s="125" t="s">
        <v>471</v>
      </c>
      <c r="C170" s="125" t="s">
        <v>2594</v>
      </c>
      <c r="D170" s="125" t="s">
        <v>2616</v>
      </c>
      <c r="E170" s="125" t="s">
        <v>2617</v>
      </c>
      <c r="F170" s="125" t="s">
        <v>2618</v>
      </c>
      <c r="G170" s="125" t="s">
        <v>2598</v>
      </c>
      <c r="H170" s="125" t="s">
        <v>2599</v>
      </c>
      <c r="I170" s="125" t="s">
        <v>2619</v>
      </c>
      <c r="J170" s="125" t="s">
        <v>2620</v>
      </c>
      <c r="K170" s="125" t="s">
        <v>2621</v>
      </c>
      <c r="L170" s="125" t="s">
        <v>264</v>
      </c>
      <c r="M170" s="125"/>
      <c r="N170" s="125"/>
      <c r="O170" s="125"/>
      <c r="P170" s="101" t="s">
        <v>2603</v>
      </c>
      <c r="Q170" s="101" t="s">
        <v>1962</v>
      </c>
      <c r="R170" s="101" t="s">
        <v>2604</v>
      </c>
    </row>
    <row r="171" spans="1:18" ht="234">
      <c r="A171" s="124" t="s">
        <v>2622</v>
      </c>
      <c r="B171" s="125" t="s">
        <v>471</v>
      </c>
      <c r="C171" s="125" t="s">
        <v>2594</v>
      </c>
      <c r="D171" s="125" t="s">
        <v>2623</v>
      </c>
      <c r="E171" s="125" t="s">
        <v>2624</v>
      </c>
      <c r="F171" s="125" t="s">
        <v>2625</v>
      </c>
      <c r="G171" s="125" t="s">
        <v>2598</v>
      </c>
      <c r="H171" s="125" t="s">
        <v>2599</v>
      </c>
      <c r="I171" s="125" t="s">
        <v>2626</v>
      </c>
      <c r="J171" s="125" t="s">
        <v>2627</v>
      </c>
      <c r="K171" s="125" t="s">
        <v>2628</v>
      </c>
      <c r="L171" s="125" t="s">
        <v>264</v>
      </c>
      <c r="M171" s="125"/>
      <c r="N171" s="125"/>
      <c r="O171" s="125"/>
      <c r="P171" s="101" t="s">
        <v>2603</v>
      </c>
      <c r="Q171" s="101" t="s">
        <v>1962</v>
      </c>
      <c r="R171" s="101" t="s">
        <v>2604</v>
      </c>
    </row>
    <row r="172" spans="1:18" ht="221.1">
      <c r="A172" s="124" t="s">
        <v>2629</v>
      </c>
      <c r="B172" s="125" t="s">
        <v>471</v>
      </c>
      <c r="C172" s="125" t="s">
        <v>2630</v>
      </c>
      <c r="D172" s="125" t="s">
        <v>2631</v>
      </c>
      <c r="E172" s="125" t="s">
        <v>2632</v>
      </c>
      <c r="F172" s="125" t="s">
        <v>2633</v>
      </c>
      <c r="G172" s="125" t="s">
        <v>2598</v>
      </c>
      <c r="H172" s="125" t="s">
        <v>2599</v>
      </c>
      <c r="I172" s="125" t="s">
        <v>2634</v>
      </c>
      <c r="J172" s="125" t="s">
        <v>2635</v>
      </c>
      <c r="K172" s="125" t="s">
        <v>2636</v>
      </c>
      <c r="L172" s="125" t="s">
        <v>264</v>
      </c>
      <c r="M172" s="125"/>
      <c r="N172" s="125"/>
      <c r="O172" s="125"/>
      <c r="P172" s="101" t="s">
        <v>2637</v>
      </c>
      <c r="Q172" s="101" t="s">
        <v>1962</v>
      </c>
      <c r="R172" s="101" t="s">
        <v>2638</v>
      </c>
    </row>
    <row r="173" spans="1:18" ht="273">
      <c r="A173" s="124" t="s">
        <v>2639</v>
      </c>
      <c r="B173" s="125" t="s">
        <v>471</v>
      </c>
      <c r="C173" s="125" t="s">
        <v>2594</v>
      </c>
      <c r="D173" s="125" t="s">
        <v>2640</v>
      </c>
      <c r="E173" s="125" t="s">
        <v>2641</v>
      </c>
      <c r="F173" s="125" t="s">
        <v>2642</v>
      </c>
      <c r="G173" s="125" t="s">
        <v>2598</v>
      </c>
      <c r="H173" s="125" t="s">
        <v>2599</v>
      </c>
      <c r="I173" s="125" t="s">
        <v>2643</v>
      </c>
      <c r="J173" s="125" t="s">
        <v>2644</v>
      </c>
      <c r="K173" s="125" t="s">
        <v>2645</v>
      </c>
      <c r="L173" s="125" t="s">
        <v>264</v>
      </c>
      <c r="M173" s="125"/>
      <c r="N173" s="125"/>
      <c r="O173" s="125"/>
      <c r="P173" s="101" t="s">
        <v>2637</v>
      </c>
      <c r="Q173" s="101" t="s">
        <v>1962</v>
      </c>
      <c r="R173" s="101" t="s">
        <v>2638</v>
      </c>
    </row>
    <row r="174" spans="1:18" ht="129.94999999999999">
      <c r="A174" s="124" t="s">
        <v>470</v>
      </c>
      <c r="B174" s="125" t="s">
        <v>471</v>
      </c>
      <c r="C174" s="125" t="s">
        <v>472</v>
      </c>
      <c r="D174" s="125" t="s">
        <v>473</v>
      </c>
      <c r="E174" s="125" t="s">
        <v>2646</v>
      </c>
      <c r="F174" s="125" t="s">
        <v>2618</v>
      </c>
      <c r="G174" s="125" t="s">
        <v>2647</v>
      </c>
      <c r="H174" s="125" t="s">
        <v>2648</v>
      </c>
      <c r="I174" s="125" t="s">
        <v>2649</v>
      </c>
      <c r="J174" s="125" t="s">
        <v>2650</v>
      </c>
      <c r="K174" s="125" t="s">
        <v>2651</v>
      </c>
      <c r="L174" s="125" t="s">
        <v>264</v>
      </c>
      <c r="M174" s="125"/>
      <c r="N174" s="125"/>
      <c r="O174" s="125"/>
      <c r="P174" s="101" t="s">
        <v>2603</v>
      </c>
      <c r="Q174" s="101" t="s">
        <v>1962</v>
      </c>
      <c r="R174" s="101" t="s">
        <v>2604</v>
      </c>
    </row>
    <row r="175" spans="1:18" ht="129.94999999999999">
      <c r="A175" s="124" t="s">
        <v>474</v>
      </c>
      <c r="B175" s="125" t="s">
        <v>471</v>
      </c>
      <c r="C175" s="125" t="s">
        <v>472</v>
      </c>
      <c r="D175" s="125" t="s">
        <v>475</v>
      </c>
      <c r="E175" s="125" t="s">
        <v>2624</v>
      </c>
      <c r="F175" s="125" t="s">
        <v>2652</v>
      </c>
      <c r="G175" s="125" t="s">
        <v>2647</v>
      </c>
      <c r="H175" s="125" t="s">
        <v>2648</v>
      </c>
      <c r="I175" s="125" t="s">
        <v>2653</v>
      </c>
      <c r="J175" s="125" t="s">
        <v>2654</v>
      </c>
      <c r="K175" s="125" t="s">
        <v>2655</v>
      </c>
      <c r="L175" s="125" t="s">
        <v>264</v>
      </c>
      <c r="M175" s="125"/>
      <c r="N175" s="125"/>
      <c r="O175" s="125"/>
      <c r="P175" s="101" t="s">
        <v>2603</v>
      </c>
      <c r="Q175" s="101" t="s">
        <v>1962</v>
      </c>
      <c r="R175" s="101" t="s">
        <v>2604</v>
      </c>
    </row>
    <row r="176" spans="1:18" ht="129.94999999999999">
      <c r="A176" s="124" t="s">
        <v>2656</v>
      </c>
      <c r="B176" s="125" t="s">
        <v>471</v>
      </c>
      <c r="C176" s="125" t="s">
        <v>472</v>
      </c>
      <c r="D176" s="125" t="s">
        <v>475</v>
      </c>
      <c r="E176" s="125" t="s">
        <v>2657</v>
      </c>
      <c r="F176" s="125" t="s">
        <v>2658</v>
      </c>
      <c r="G176" s="125" t="s">
        <v>2647</v>
      </c>
      <c r="H176" s="125" t="s">
        <v>2648</v>
      </c>
      <c r="I176" s="125" t="s">
        <v>2659</v>
      </c>
      <c r="J176" s="125" t="s">
        <v>2660</v>
      </c>
      <c r="K176" s="125" t="s">
        <v>2661</v>
      </c>
      <c r="L176" s="125" t="s">
        <v>264</v>
      </c>
      <c r="M176" s="125"/>
      <c r="N176" s="125"/>
      <c r="O176" s="125"/>
      <c r="P176" s="101" t="s">
        <v>2603</v>
      </c>
      <c r="Q176" s="101" t="s">
        <v>1962</v>
      </c>
      <c r="R176" s="101" t="s">
        <v>2604</v>
      </c>
    </row>
    <row r="177" spans="1:18" ht="129.94999999999999">
      <c r="A177" s="124" t="s">
        <v>476</v>
      </c>
      <c r="B177" s="125" t="s">
        <v>471</v>
      </c>
      <c r="C177" s="125" t="s">
        <v>472</v>
      </c>
      <c r="D177" s="125" t="s">
        <v>477</v>
      </c>
      <c r="E177" s="125" t="s">
        <v>2606</v>
      </c>
      <c r="F177" s="125" t="s">
        <v>2662</v>
      </c>
      <c r="G177" s="125" t="s">
        <v>2647</v>
      </c>
      <c r="H177" s="125" t="s">
        <v>2648</v>
      </c>
      <c r="I177" s="125" t="s">
        <v>2663</v>
      </c>
      <c r="J177" s="125" t="s">
        <v>2664</v>
      </c>
      <c r="K177" s="125" t="s">
        <v>2665</v>
      </c>
      <c r="L177" s="125" t="s">
        <v>264</v>
      </c>
      <c r="M177" s="125"/>
      <c r="N177" s="125"/>
      <c r="O177" s="125"/>
      <c r="P177" s="101" t="s">
        <v>2603</v>
      </c>
      <c r="Q177" s="101" t="s">
        <v>1962</v>
      </c>
      <c r="R177" s="101" t="s">
        <v>2604</v>
      </c>
    </row>
    <row r="178" spans="1:18" ht="129.94999999999999">
      <c r="A178" s="124" t="s">
        <v>2666</v>
      </c>
      <c r="B178" s="125" t="s">
        <v>471</v>
      </c>
      <c r="C178" s="125" t="s">
        <v>472</v>
      </c>
      <c r="D178" s="125" t="s">
        <v>477</v>
      </c>
      <c r="E178" s="125" t="s">
        <v>2667</v>
      </c>
      <c r="F178" s="125" t="s">
        <v>2668</v>
      </c>
      <c r="G178" s="125" t="s">
        <v>2647</v>
      </c>
      <c r="H178" s="125" t="s">
        <v>2648</v>
      </c>
      <c r="I178" s="125" t="s">
        <v>2663</v>
      </c>
      <c r="J178" s="125" t="s">
        <v>2669</v>
      </c>
      <c r="K178" s="125" t="s">
        <v>2670</v>
      </c>
      <c r="L178" s="125" t="s">
        <v>264</v>
      </c>
      <c r="M178" s="125"/>
      <c r="N178" s="125"/>
      <c r="O178" s="125"/>
      <c r="P178" s="101" t="s">
        <v>2603</v>
      </c>
      <c r="Q178" s="101" t="s">
        <v>1962</v>
      </c>
      <c r="R178" s="101" t="s">
        <v>2604</v>
      </c>
    </row>
    <row r="179" spans="1:18" ht="129.94999999999999">
      <c r="A179" s="124" t="s">
        <v>478</v>
      </c>
      <c r="B179" s="125" t="s">
        <v>471</v>
      </c>
      <c r="C179" s="125" t="s">
        <v>472</v>
      </c>
      <c r="D179" s="125" t="s">
        <v>477</v>
      </c>
      <c r="E179" s="125" t="s">
        <v>2596</v>
      </c>
      <c r="F179" s="125" t="s">
        <v>2671</v>
      </c>
      <c r="G179" s="125" t="s">
        <v>2647</v>
      </c>
      <c r="H179" s="125" t="s">
        <v>2648</v>
      </c>
      <c r="I179" s="125" t="s">
        <v>2663</v>
      </c>
      <c r="J179" s="125" t="s">
        <v>2672</v>
      </c>
      <c r="K179" s="125" t="s">
        <v>2673</v>
      </c>
      <c r="L179" s="125" t="s">
        <v>264</v>
      </c>
      <c r="M179" s="125"/>
      <c r="N179" s="125"/>
      <c r="O179" s="125"/>
      <c r="P179" s="101" t="s">
        <v>2603</v>
      </c>
      <c r="Q179" s="101" t="s">
        <v>1962</v>
      </c>
      <c r="R179" s="101" t="s">
        <v>2604</v>
      </c>
    </row>
    <row r="180" spans="1:18" ht="260.10000000000002">
      <c r="A180" s="124" t="s">
        <v>2674</v>
      </c>
      <c r="B180" s="125" t="s">
        <v>471</v>
      </c>
      <c r="C180" s="125" t="s">
        <v>2675</v>
      </c>
      <c r="D180" s="125" t="s">
        <v>2676</v>
      </c>
      <c r="E180" s="125" t="s">
        <v>2677</v>
      </c>
      <c r="F180" s="125" t="s">
        <v>2678</v>
      </c>
      <c r="G180" s="125" t="s">
        <v>2598</v>
      </c>
      <c r="H180" s="125" t="s">
        <v>2679</v>
      </c>
      <c r="I180" s="125" t="s">
        <v>2680</v>
      </c>
      <c r="J180" s="125" t="s">
        <v>2681</v>
      </c>
      <c r="K180" s="125" t="s">
        <v>2682</v>
      </c>
      <c r="L180" s="125" t="s">
        <v>257</v>
      </c>
      <c r="M180" s="125" t="s">
        <v>2228</v>
      </c>
      <c r="N180" s="125" t="s">
        <v>1977</v>
      </c>
      <c r="O180" s="125" t="s">
        <v>2683</v>
      </c>
      <c r="P180" s="101" t="s">
        <v>2228</v>
      </c>
      <c r="Q180" s="101" t="s">
        <v>1977</v>
      </c>
      <c r="R180" s="101" t="s">
        <v>2684</v>
      </c>
    </row>
    <row r="181" spans="1:18" ht="260.10000000000002">
      <c r="A181" s="124" t="s">
        <v>2685</v>
      </c>
      <c r="B181" s="125" t="s">
        <v>471</v>
      </c>
      <c r="C181" s="125" t="s">
        <v>2675</v>
      </c>
      <c r="D181" s="125" t="s">
        <v>2676</v>
      </c>
      <c r="E181" s="125" t="s">
        <v>2686</v>
      </c>
      <c r="F181" s="125" t="s">
        <v>2687</v>
      </c>
      <c r="G181" s="125" t="s">
        <v>2598</v>
      </c>
      <c r="H181" s="125" t="s">
        <v>2679</v>
      </c>
      <c r="I181" s="125" t="s">
        <v>2680</v>
      </c>
      <c r="J181" s="125" t="s">
        <v>2688</v>
      </c>
      <c r="K181" s="125" t="s">
        <v>2689</v>
      </c>
      <c r="L181" s="125" t="s">
        <v>257</v>
      </c>
      <c r="M181" s="125" t="s">
        <v>2228</v>
      </c>
      <c r="N181" s="125" t="s">
        <v>1977</v>
      </c>
      <c r="O181" s="125" t="s">
        <v>2683</v>
      </c>
      <c r="P181" s="101" t="s">
        <v>2228</v>
      </c>
      <c r="Q181" s="101" t="s">
        <v>1977</v>
      </c>
      <c r="R181" s="101" t="s">
        <v>2684</v>
      </c>
    </row>
    <row r="182" spans="1:18" ht="117">
      <c r="A182" s="124" t="s">
        <v>2690</v>
      </c>
      <c r="B182" s="125" t="s">
        <v>2691</v>
      </c>
      <c r="C182" s="125" t="s">
        <v>2692</v>
      </c>
      <c r="D182" s="125" t="s">
        <v>2693</v>
      </c>
      <c r="E182" s="125"/>
      <c r="F182" s="125"/>
      <c r="G182" s="125" t="s">
        <v>2694</v>
      </c>
      <c r="H182" s="125" t="s">
        <v>2695</v>
      </c>
      <c r="I182" s="125" t="s">
        <v>2696</v>
      </c>
      <c r="J182" s="125"/>
      <c r="K182" s="125"/>
      <c r="L182" s="125" t="s">
        <v>257</v>
      </c>
      <c r="M182" s="125" t="s">
        <v>2697</v>
      </c>
      <c r="N182" s="125" t="s">
        <v>2150</v>
      </c>
      <c r="O182" s="125"/>
      <c r="P182" s="101" t="s">
        <v>851</v>
      </c>
      <c r="Q182" s="101" t="s">
        <v>2698</v>
      </c>
      <c r="R182" s="101"/>
    </row>
    <row r="183" spans="1:18" ht="117">
      <c r="A183" s="124" t="s">
        <v>2699</v>
      </c>
      <c r="B183" s="125" t="s">
        <v>2691</v>
      </c>
      <c r="C183" s="125" t="s">
        <v>2692</v>
      </c>
      <c r="D183" s="125" t="s">
        <v>2700</v>
      </c>
      <c r="E183" s="125"/>
      <c r="F183" s="125"/>
      <c r="G183" s="125" t="s">
        <v>2694</v>
      </c>
      <c r="H183" s="125" t="s">
        <v>2695</v>
      </c>
      <c r="I183" s="125" t="s">
        <v>2701</v>
      </c>
      <c r="J183" s="125"/>
      <c r="K183" s="125"/>
      <c r="L183" s="125" t="s">
        <v>257</v>
      </c>
      <c r="M183" s="125" t="s">
        <v>2697</v>
      </c>
      <c r="N183" s="125" t="s">
        <v>2150</v>
      </c>
      <c r="O183" s="125"/>
      <c r="P183" s="101" t="s">
        <v>851</v>
      </c>
      <c r="Q183" s="101" t="s">
        <v>2698</v>
      </c>
      <c r="R183" s="101"/>
    </row>
    <row r="184" spans="1:18" ht="78">
      <c r="A184" s="124" t="s">
        <v>2702</v>
      </c>
      <c r="B184" s="125" t="s">
        <v>2691</v>
      </c>
      <c r="C184" s="125" t="s">
        <v>2703</v>
      </c>
      <c r="D184" s="125" t="s">
        <v>2704</v>
      </c>
      <c r="E184" s="125" t="s">
        <v>2704</v>
      </c>
      <c r="F184" s="125" t="s">
        <v>2705</v>
      </c>
      <c r="G184" s="125" t="s">
        <v>2694</v>
      </c>
      <c r="H184" s="125" t="s">
        <v>2706</v>
      </c>
      <c r="I184" s="125" t="s">
        <v>2707</v>
      </c>
      <c r="J184" s="125" t="s">
        <v>2707</v>
      </c>
      <c r="K184" s="125" t="s">
        <v>2708</v>
      </c>
      <c r="L184" s="125" t="s">
        <v>257</v>
      </c>
      <c r="M184" s="125" t="s">
        <v>2709</v>
      </c>
      <c r="N184" s="125" t="s">
        <v>2698</v>
      </c>
      <c r="O184" s="125" t="s">
        <v>2710</v>
      </c>
      <c r="P184" s="101" t="s">
        <v>851</v>
      </c>
      <c r="Q184" s="101" t="s">
        <v>2698</v>
      </c>
      <c r="R184" s="101" t="s">
        <v>851</v>
      </c>
    </row>
    <row r="185" spans="1:18" ht="285.95">
      <c r="A185" s="124" t="s">
        <v>479</v>
      </c>
      <c r="B185" s="125" t="s">
        <v>480</v>
      </c>
      <c r="C185" s="125" t="s">
        <v>481</v>
      </c>
      <c r="D185" s="125" t="s">
        <v>482</v>
      </c>
      <c r="E185" s="125"/>
      <c r="F185" s="125"/>
      <c r="G185" s="125" t="s">
        <v>2711</v>
      </c>
      <c r="H185" s="125" t="s">
        <v>2712</v>
      </c>
      <c r="I185" s="125" t="s">
        <v>2713</v>
      </c>
      <c r="J185" s="125"/>
      <c r="K185" s="125"/>
      <c r="L185" s="125" t="s">
        <v>257</v>
      </c>
      <c r="M185" s="125" t="s">
        <v>2714</v>
      </c>
      <c r="N185" s="125" t="s">
        <v>1962</v>
      </c>
      <c r="O185" s="125"/>
      <c r="P185" s="101"/>
      <c r="Q185" s="101"/>
      <c r="R185" s="101"/>
    </row>
    <row r="186" spans="1:18" ht="285.95">
      <c r="A186" s="124" t="s">
        <v>483</v>
      </c>
      <c r="B186" s="125" t="s">
        <v>480</v>
      </c>
      <c r="C186" s="125" t="s">
        <v>484</v>
      </c>
      <c r="D186" s="125" t="s">
        <v>485</v>
      </c>
      <c r="E186" s="125"/>
      <c r="F186" s="125"/>
      <c r="G186" s="125" t="s">
        <v>2715</v>
      </c>
      <c r="H186" s="125" t="s">
        <v>2716</v>
      </c>
      <c r="I186" s="125" t="s">
        <v>2717</v>
      </c>
      <c r="J186" s="125"/>
      <c r="K186" s="125"/>
      <c r="L186" s="125" t="s">
        <v>257</v>
      </c>
      <c r="M186" s="125" t="s">
        <v>2714</v>
      </c>
      <c r="N186" s="125" t="s">
        <v>1962</v>
      </c>
      <c r="O186" s="125"/>
      <c r="P186" s="101"/>
      <c r="Q186" s="101"/>
      <c r="R186" s="101"/>
    </row>
    <row r="187" spans="1:18" ht="285.95">
      <c r="A187" s="124" t="s">
        <v>486</v>
      </c>
      <c r="B187" s="125" t="s">
        <v>480</v>
      </c>
      <c r="C187" s="125" t="s">
        <v>487</v>
      </c>
      <c r="D187" s="125" t="s">
        <v>488</v>
      </c>
      <c r="E187" s="125"/>
      <c r="F187" s="125"/>
      <c r="G187" s="125" t="s">
        <v>2715</v>
      </c>
      <c r="H187" s="125" t="s">
        <v>2718</v>
      </c>
      <c r="I187" s="125" t="s">
        <v>2719</v>
      </c>
      <c r="J187" s="125"/>
      <c r="K187" s="125"/>
      <c r="L187" s="125" t="s">
        <v>257</v>
      </c>
      <c r="M187" s="125" t="s">
        <v>2714</v>
      </c>
      <c r="N187" s="125" t="s">
        <v>1962</v>
      </c>
      <c r="O187" s="125"/>
      <c r="P187" s="101" t="s">
        <v>2720</v>
      </c>
      <c r="Q187" s="101"/>
      <c r="R187" s="101"/>
    </row>
    <row r="188" spans="1:18" ht="117">
      <c r="A188" s="124" t="s">
        <v>489</v>
      </c>
      <c r="B188" s="125" t="s">
        <v>480</v>
      </c>
      <c r="C188" s="125" t="s">
        <v>490</v>
      </c>
      <c r="D188" s="125" t="s">
        <v>491</v>
      </c>
      <c r="E188" s="125"/>
      <c r="F188" s="125" t="s">
        <v>2721</v>
      </c>
      <c r="G188" s="125" t="s">
        <v>2722</v>
      </c>
      <c r="H188" s="125" t="s">
        <v>2723</v>
      </c>
      <c r="I188" s="125" t="s">
        <v>2724</v>
      </c>
      <c r="J188" s="125"/>
      <c r="K188" s="125" t="s">
        <v>2725</v>
      </c>
      <c r="L188" s="125" t="s">
        <v>264</v>
      </c>
      <c r="M188" s="125"/>
      <c r="N188" s="125"/>
      <c r="O188" s="125"/>
      <c r="P188" s="101" t="s">
        <v>2726</v>
      </c>
      <c r="Q188" s="101" t="s">
        <v>1962</v>
      </c>
      <c r="R188" s="101" t="s">
        <v>2727</v>
      </c>
    </row>
    <row r="189" spans="1:18" ht="129.94999999999999">
      <c r="A189" s="124" t="s">
        <v>492</v>
      </c>
      <c r="B189" s="125" t="s">
        <v>493</v>
      </c>
      <c r="C189" s="125" t="s">
        <v>494</v>
      </c>
      <c r="D189" s="125"/>
      <c r="E189" s="125"/>
      <c r="F189" s="125"/>
      <c r="G189" s="125" t="s">
        <v>2728</v>
      </c>
      <c r="H189" s="125" t="s">
        <v>2729</v>
      </c>
      <c r="I189" s="125"/>
      <c r="J189" s="125"/>
      <c r="K189" s="125"/>
      <c r="L189" s="125" t="s">
        <v>243</v>
      </c>
      <c r="M189" s="125" t="s">
        <v>2730</v>
      </c>
      <c r="N189" s="125" t="s">
        <v>370</v>
      </c>
      <c r="O189" s="125"/>
      <c r="P189" s="101" t="s">
        <v>2131</v>
      </c>
      <c r="Q189" s="101" t="s">
        <v>245</v>
      </c>
      <c r="R189" s="101"/>
    </row>
    <row r="190" spans="1:18" ht="378">
      <c r="A190" s="124" t="s">
        <v>495</v>
      </c>
      <c r="B190" s="125" t="s">
        <v>496</v>
      </c>
      <c r="C190" s="125" t="s">
        <v>319</v>
      </c>
      <c r="D190" s="125" t="s">
        <v>497</v>
      </c>
      <c r="E190" s="125"/>
      <c r="F190" s="125"/>
      <c r="G190" s="125" t="s">
        <v>2731</v>
      </c>
      <c r="H190" s="125" t="s">
        <v>2732</v>
      </c>
      <c r="I190" s="125" t="s">
        <v>2733</v>
      </c>
      <c r="J190" s="125"/>
      <c r="K190" s="125"/>
      <c r="L190" s="125" t="s">
        <v>264</v>
      </c>
      <c r="M190" s="125" t="s">
        <v>851</v>
      </c>
      <c r="N190" s="125" t="s">
        <v>1962</v>
      </c>
      <c r="O190" s="125" t="s">
        <v>851</v>
      </c>
      <c r="P190" s="101" t="s">
        <v>245</v>
      </c>
      <c r="Q190" s="101" t="s">
        <v>1977</v>
      </c>
      <c r="R190" s="101" t="s">
        <v>2734</v>
      </c>
    </row>
    <row r="191" spans="1:18" ht="378">
      <c r="A191" s="124" t="s">
        <v>498</v>
      </c>
      <c r="B191" s="125" t="s">
        <v>496</v>
      </c>
      <c r="C191" s="125" t="s">
        <v>319</v>
      </c>
      <c r="D191" s="125" t="s">
        <v>499</v>
      </c>
      <c r="E191" s="125"/>
      <c r="F191" s="125"/>
      <c r="G191" s="125" t="s">
        <v>2731</v>
      </c>
      <c r="H191" s="125" t="s">
        <v>2732</v>
      </c>
      <c r="I191" s="125" t="s">
        <v>2735</v>
      </c>
      <c r="J191" s="125"/>
      <c r="K191" s="125"/>
      <c r="L191" s="125" t="s">
        <v>264</v>
      </c>
      <c r="M191" s="125" t="s">
        <v>851</v>
      </c>
      <c r="N191" s="125" t="s">
        <v>1962</v>
      </c>
      <c r="O191" s="125" t="s">
        <v>851</v>
      </c>
      <c r="P191" s="101" t="s">
        <v>245</v>
      </c>
      <c r="Q191" s="101" t="s">
        <v>1977</v>
      </c>
      <c r="R191" s="101" t="s">
        <v>2734</v>
      </c>
    </row>
    <row r="192" spans="1:18" ht="378">
      <c r="A192" s="124" t="s">
        <v>500</v>
      </c>
      <c r="B192" s="125" t="s">
        <v>496</v>
      </c>
      <c r="C192" s="125" t="s">
        <v>319</v>
      </c>
      <c r="D192" s="125" t="s">
        <v>501</v>
      </c>
      <c r="E192" s="125"/>
      <c r="F192" s="125"/>
      <c r="G192" s="125" t="s">
        <v>2731</v>
      </c>
      <c r="H192" s="125" t="s">
        <v>2732</v>
      </c>
      <c r="I192" s="125" t="s">
        <v>2736</v>
      </c>
      <c r="J192" s="125"/>
      <c r="K192" s="125"/>
      <c r="L192" s="125" t="s">
        <v>264</v>
      </c>
      <c r="M192" s="125" t="s">
        <v>851</v>
      </c>
      <c r="N192" s="125" t="s">
        <v>1962</v>
      </c>
      <c r="O192" s="125" t="s">
        <v>851</v>
      </c>
      <c r="P192" s="101" t="s">
        <v>245</v>
      </c>
      <c r="Q192" s="101" t="s">
        <v>1977</v>
      </c>
      <c r="R192" s="101" t="s">
        <v>2734</v>
      </c>
    </row>
    <row r="193" spans="1:18" ht="378">
      <c r="A193" s="124" t="s">
        <v>502</v>
      </c>
      <c r="B193" s="125" t="s">
        <v>496</v>
      </c>
      <c r="C193" s="125" t="s">
        <v>319</v>
      </c>
      <c r="D193" s="125" t="s">
        <v>503</v>
      </c>
      <c r="E193" s="125"/>
      <c r="F193" s="125"/>
      <c r="G193" s="125" t="s">
        <v>2731</v>
      </c>
      <c r="H193" s="125" t="s">
        <v>2732</v>
      </c>
      <c r="I193" s="125" t="s">
        <v>2737</v>
      </c>
      <c r="J193" s="125"/>
      <c r="K193" s="125"/>
      <c r="L193" s="125" t="s">
        <v>264</v>
      </c>
      <c r="M193" s="125" t="s">
        <v>851</v>
      </c>
      <c r="N193" s="125" t="s">
        <v>1962</v>
      </c>
      <c r="O193" s="125" t="s">
        <v>851</v>
      </c>
      <c r="P193" s="101" t="s">
        <v>245</v>
      </c>
      <c r="Q193" s="101" t="s">
        <v>1977</v>
      </c>
      <c r="R193" s="101" t="s">
        <v>2734</v>
      </c>
    </row>
    <row r="194" spans="1:18" ht="378">
      <c r="A194" s="124" t="s">
        <v>504</v>
      </c>
      <c r="B194" s="125" t="s">
        <v>496</v>
      </c>
      <c r="C194" s="125" t="s">
        <v>319</v>
      </c>
      <c r="D194" s="125" t="s">
        <v>505</v>
      </c>
      <c r="E194" s="125"/>
      <c r="F194" s="125"/>
      <c r="G194" s="125" t="s">
        <v>2731</v>
      </c>
      <c r="H194" s="125" t="s">
        <v>2732</v>
      </c>
      <c r="I194" s="125" t="s">
        <v>2738</v>
      </c>
      <c r="J194" s="125"/>
      <c r="K194" s="125"/>
      <c r="L194" s="125" t="s">
        <v>264</v>
      </c>
      <c r="M194" s="125" t="s">
        <v>851</v>
      </c>
      <c r="N194" s="125" t="s">
        <v>1962</v>
      </c>
      <c r="O194" s="125" t="s">
        <v>851</v>
      </c>
      <c r="P194" s="101" t="s">
        <v>245</v>
      </c>
      <c r="Q194" s="101" t="s">
        <v>1977</v>
      </c>
      <c r="R194" s="101" t="s">
        <v>2734</v>
      </c>
    </row>
    <row r="195" spans="1:18" ht="378">
      <c r="A195" s="124" t="s">
        <v>506</v>
      </c>
      <c r="B195" s="125" t="s">
        <v>496</v>
      </c>
      <c r="C195" s="125" t="s">
        <v>319</v>
      </c>
      <c r="D195" s="125" t="s">
        <v>507</v>
      </c>
      <c r="E195" s="125"/>
      <c r="F195" s="125"/>
      <c r="G195" s="125" t="s">
        <v>2731</v>
      </c>
      <c r="H195" s="125" t="s">
        <v>2732</v>
      </c>
      <c r="I195" s="125" t="s">
        <v>2739</v>
      </c>
      <c r="J195" s="125"/>
      <c r="K195" s="125"/>
      <c r="L195" s="125" t="s">
        <v>264</v>
      </c>
      <c r="M195" s="125" t="s">
        <v>851</v>
      </c>
      <c r="N195" s="125" t="s">
        <v>1962</v>
      </c>
      <c r="O195" s="125" t="s">
        <v>851</v>
      </c>
      <c r="P195" s="101" t="s">
        <v>245</v>
      </c>
      <c r="Q195" s="101" t="s">
        <v>1977</v>
      </c>
      <c r="R195" s="101" t="s">
        <v>2734</v>
      </c>
    </row>
    <row r="196" spans="1:18" ht="378">
      <c r="A196" s="124" t="s">
        <v>508</v>
      </c>
      <c r="B196" s="125" t="s">
        <v>496</v>
      </c>
      <c r="C196" s="125" t="s">
        <v>319</v>
      </c>
      <c r="D196" s="125" t="s">
        <v>509</v>
      </c>
      <c r="E196" s="125"/>
      <c r="F196" s="125"/>
      <c r="G196" s="125" t="s">
        <v>2731</v>
      </c>
      <c r="H196" s="125" t="s">
        <v>2732</v>
      </c>
      <c r="I196" s="125" t="s">
        <v>2740</v>
      </c>
      <c r="J196" s="125"/>
      <c r="K196" s="125"/>
      <c r="L196" s="125" t="s">
        <v>264</v>
      </c>
      <c r="M196" s="125" t="s">
        <v>851</v>
      </c>
      <c r="N196" s="125" t="s">
        <v>1962</v>
      </c>
      <c r="O196" s="125" t="s">
        <v>851</v>
      </c>
      <c r="P196" s="101" t="s">
        <v>245</v>
      </c>
      <c r="Q196" s="101" t="s">
        <v>1977</v>
      </c>
      <c r="R196" s="101" t="s">
        <v>2734</v>
      </c>
    </row>
    <row r="197" spans="1:18" ht="378">
      <c r="A197" s="124" t="s">
        <v>510</v>
      </c>
      <c r="B197" s="125" t="s">
        <v>496</v>
      </c>
      <c r="C197" s="125" t="s">
        <v>319</v>
      </c>
      <c r="D197" s="125" t="s">
        <v>511</v>
      </c>
      <c r="E197" s="125"/>
      <c r="F197" s="125"/>
      <c r="G197" s="125" t="s">
        <v>2731</v>
      </c>
      <c r="H197" s="125" t="s">
        <v>2732</v>
      </c>
      <c r="I197" s="125" t="s">
        <v>2741</v>
      </c>
      <c r="J197" s="125"/>
      <c r="K197" s="125"/>
      <c r="L197" s="125" t="s">
        <v>264</v>
      </c>
      <c r="M197" s="125" t="s">
        <v>851</v>
      </c>
      <c r="N197" s="125" t="s">
        <v>1962</v>
      </c>
      <c r="O197" s="125" t="s">
        <v>851</v>
      </c>
      <c r="P197" s="101" t="s">
        <v>245</v>
      </c>
      <c r="Q197" s="101" t="s">
        <v>1977</v>
      </c>
      <c r="R197" s="101" t="s">
        <v>2734</v>
      </c>
    </row>
    <row r="198" spans="1:18" ht="378">
      <c r="A198" s="124" t="s">
        <v>512</v>
      </c>
      <c r="B198" s="125" t="s">
        <v>496</v>
      </c>
      <c r="C198" s="125" t="s">
        <v>319</v>
      </c>
      <c r="D198" s="125" t="s">
        <v>513</v>
      </c>
      <c r="E198" s="125"/>
      <c r="F198" s="125"/>
      <c r="G198" s="125" t="s">
        <v>2731</v>
      </c>
      <c r="H198" s="125" t="s">
        <v>2732</v>
      </c>
      <c r="I198" s="125" t="s">
        <v>2742</v>
      </c>
      <c r="J198" s="125"/>
      <c r="K198" s="125"/>
      <c r="L198" s="125" t="s">
        <v>264</v>
      </c>
      <c r="M198" s="125" t="s">
        <v>851</v>
      </c>
      <c r="N198" s="125" t="s">
        <v>1962</v>
      </c>
      <c r="O198" s="125" t="s">
        <v>851</v>
      </c>
      <c r="P198" s="101" t="s">
        <v>245</v>
      </c>
      <c r="Q198" s="101" t="s">
        <v>1977</v>
      </c>
      <c r="R198" s="101" t="s">
        <v>2734</v>
      </c>
    </row>
    <row r="199" spans="1:18" ht="378">
      <c r="A199" s="124" t="s">
        <v>514</v>
      </c>
      <c r="B199" s="125" t="s">
        <v>496</v>
      </c>
      <c r="C199" s="125" t="s">
        <v>319</v>
      </c>
      <c r="D199" s="125" t="s">
        <v>515</v>
      </c>
      <c r="E199" s="125"/>
      <c r="F199" s="125"/>
      <c r="G199" s="125" t="s">
        <v>2731</v>
      </c>
      <c r="H199" s="125" t="s">
        <v>2732</v>
      </c>
      <c r="I199" s="125" t="s">
        <v>2743</v>
      </c>
      <c r="J199" s="125"/>
      <c r="K199" s="125"/>
      <c r="L199" s="125" t="s">
        <v>264</v>
      </c>
      <c r="M199" s="125" t="s">
        <v>851</v>
      </c>
      <c r="N199" s="125" t="s">
        <v>1962</v>
      </c>
      <c r="O199" s="125" t="s">
        <v>851</v>
      </c>
      <c r="P199" s="101" t="s">
        <v>245</v>
      </c>
      <c r="Q199" s="101" t="s">
        <v>1977</v>
      </c>
      <c r="R199" s="101" t="s">
        <v>2734</v>
      </c>
    </row>
    <row r="200" spans="1:18" ht="378">
      <c r="A200" s="124" t="s">
        <v>516</v>
      </c>
      <c r="B200" s="125" t="s">
        <v>496</v>
      </c>
      <c r="C200" s="125" t="s">
        <v>319</v>
      </c>
      <c r="D200" s="125" t="s">
        <v>517</v>
      </c>
      <c r="E200" s="125"/>
      <c r="F200" s="125" t="s">
        <v>2744</v>
      </c>
      <c r="G200" s="125" t="s">
        <v>2731</v>
      </c>
      <c r="H200" s="125" t="s">
        <v>2732</v>
      </c>
      <c r="I200" s="125" t="s">
        <v>2745</v>
      </c>
      <c r="J200" s="125"/>
      <c r="K200" s="125" t="s">
        <v>2746</v>
      </c>
      <c r="L200" s="125" t="s">
        <v>264</v>
      </c>
      <c r="M200" s="125" t="s">
        <v>851</v>
      </c>
      <c r="N200" s="125" t="s">
        <v>1962</v>
      </c>
      <c r="O200" s="125" t="s">
        <v>851</v>
      </c>
      <c r="P200" s="101" t="s">
        <v>245</v>
      </c>
      <c r="Q200" s="101" t="s">
        <v>1977</v>
      </c>
      <c r="R200" s="101" t="s">
        <v>2734</v>
      </c>
    </row>
    <row r="201" spans="1:18" ht="378">
      <c r="A201" s="124" t="s">
        <v>518</v>
      </c>
      <c r="B201" s="125" t="s">
        <v>496</v>
      </c>
      <c r="C201" s="125" t="s">
        <v>319</v>
      </c>
      <c r="D201" s="125" t="s">
        <v>517</v>
      </c>
      <c r="E201" s="125"/>
      <c r="F201" s="125" t="s">
        <v>2747</v>
      </c>
      <c r="G201" s="125" t="s">
        <v>2731</v>
      </c>
      <c r="H201" s="125" t="s">
        <v>2732</v>
      </c>
      <c r="I201" s="125" t="s">
        <v>2745</v>
      </c>
      <c r="J201" s="125"/>
      <c r="K201" s="125" t="s">
        <v>2748</v>
      </c>
      <c r="L201" s="125" t="s">
        <v>264</v>
      </c>
      <c r="M201" s="125" t="s">
        <v>851</v>
      </c>
      <c r="N201" s="125" t="s">
        <v>1962</v>
      </c>
      <c r="O201" s="125" t="s">
        <v>851</v>
      </c>
      <c r="P201" s="101" t="s">
        <v>245</v>
      </c>
      <c r="Q201" s="101" t="s">
        <v>1977</v>
      </c>
      <c r="R201" s="101" t="s">
        <v>2734</v>
      </c>
    </row>
    <row r="202" spans="1:18" ht="378">
      <c r="A202" s="124" t="s">
        <v>519</v>
      </c>
      <c r="B202" s="125" t="s">
        <v>496</v>
      </c>
      <c r="C202" s="125" t="s">
        <v>319</v>
      </c>
      <c r="D202" s="125" t="s">
        <v>517</v>
      </c>
      <c r="E202" s="125"/>
      <c r="F202" s="125" t="s">
        <v>2749</v>
      </c>
      <c r="G202" s="125" t="s">
        <v>2731</v>
      </c>
      <c r="H202" s="125" t="s">
        <v>2732</v>
      </c>
      <c r="I202" s="125" t="s">
        <v>2745</v>
      </c>
      <c r="J202" s="125"/>
      <c r="K202" s="125" t="s">
        <v>2750</v>
      </c>
      <c r="L202" s="125" t="s">
        <v>264</v>
      </c>
      <c r="M202" s="125" t="s">
        <v>851</v>
      </c>
      <c r="N202" s="125" t="s">
        <v>1962</v>
      </c>
      <c r="O202" s="125" t="s">
        <v>851</v>
      </c>
      <c r="P202" s="101" t="s">
        <v>245</v>
      </c>
      <c r="Q202" s="101" t="s">
        <v>1977</v>
      </c>
      <c r="R202" s="101" t="s">
        <v>2734</v>
      </c>
    </row>
    <row r="203" spans="1:18" ht="378">
      <c r="A203" s="124" t="s">
        <v>520</v>
      </c>
      <c r="B203" s="125" t="s">
        <v>496</v>
      </c>
      <c r="C203" s="125" t="s">
        <v>319</v>
      </c>
      <c r="D203" s="125" t="s">
        <v>517</v>
      </c>
      <c r="E203" s="125"/>
      <c r="F203" s="125" t="s">
        <v>2751</v>
      </c>
      <c r="G203" s="125" t="s">
        <v>2731</v>
      </c>
      <c r="H203" s="125" t="s">
        <v>2732</v>
      </c>
      <c r="I203" s="125" t="s">
        <v>2745</v>
      </c>
      <c r="J203" s="125"/>
      <c r="K203" s="125" t="s">
        <v>2752</v>
      </c>
      <c r="L203" s="125" t="s">
        <v>264</v>
      </c>
      <c r="M203" s="125" t="s">
        <v>851</v>
      </c>
      <c r="N203" s="125" t="s">
        <v>1962</v>
      </c>
      <c r="O203" s="125" t="s">
        <v>851</v>
      </c>
      <c r="P203" s="101" t="s">
        <v>245</v>
      </c>
      <c r="Q203" s="101" t="s">
        <v>1977</v>
      </c>
      <c r="R203" s="101" t="s">
        <v>2734</v>
      </c>
    </row>
    <row r="204" spans="1:18" ht="378">
      <c r="A204" s="124" t="s">
        <v>521</v>
      </c>
      <c r="B204" s="125" t="s">
        <v>496</v>
      </c>
      <c r="C204" s="125" t="s">
        <v>319</v>
      </c>
      <c r="D204" s="125" t="s">
        <v>517</v>
      </c>
      <c r="E204" s="125"/>
      <c r="F204" s="125" t="s">
        <v>2753</v>
      </c>
      <c r="G204" s="125" t="s">
        <v>2731</v>
      </c>
      <c r="H204" s="125" t="s">
        <v>2732</v>
      </c>
      <c r="I204" s="125" t="s">
        <v>2745</v>
      </c>
      <c r="J204" s="125"/>
      <c r="K204" s="125" t="s">
        <v>2754</v>
      </c>
      <c r="L204" s="125" t="s">
        <v>264</v>
      </c>
      <c r="M204" s="125" t="s">
        <v>851</v>
      </c>
      <c r="N204" s="125" t="s">
        <v>1962</v>
      </c>
      <c r="O204" s="125" t="s">
        <v>851</v>
      </c>
      <c r="P204" s="101" t="s">
        <v>245</v>
      </c>
      <c r="Q204" s="101" t="s">
        <v>1977</v>
      </c>
      <c r="R204" s="101" t="s">
        <v>2734</v>
      </c>
    </row>
    <row r="205" spans="1:18" ht="378">
      <c r="A205" s="124" t="s">
        <v>522</v>
      </c>
      <c r="B205" s="125" t="s">
        <v>496</v>
      </c>
      <c r="C205" s="125" t="s">
        <v>319</v>
      </c>
      <c r="D205" s="125" t="s">
        <v>517</v>
      </c>
      <c r="E205" s="125"/>
      <c r="F205" s="125" t="s">
        <v>2755</v>
      </c>
      <c r="G205" s="125" t="s">
        <v>2731</v>
      </c>
      <c r="H205" s="125" t="s">
        <v>2732</v>
      </c>
      <c r="I205" s="125" t="s">
        <v>2745</v>
      </c>
      <c r="J205" s="125"/>
      <c r="K205" s="125" t="s">
        <v>2756</v>
      </c>
      <c r="L205" s="125" t="s">
        <v>264</v>
      </c>
      <c r="M205" s="125" t="s">
        <v>851</v>
      </c>
      <c r="N205" s="125" t="s">
        <v>1962</v>
      </c>
      <c r="O205" s="125" t="s">
        <v>851</v>
      </c>
      <c r="P205" s="101" t="s">
        <v>245</v>
      </c>
      <c r="Q205" s="101" t="s">
        <v>1977</v>
      </c>
      <c r="R205" s="101" t="s">
        <v>2734</v>
      </c>
    </row>
    <row r="206" spans="1:18" ht="378">
      <c r="A206" s="124" t="s">
        <v>523</v>
      </c>
      <c r="B206" s="125" t="s">
        <v>496</v>
      </c>
      <c r="C206" s="125" t="s">
        <v>319</v>
      </c>
      <c r="D206" s="125" t="s">
        <v>517</v>
      </c>
      <c r="E206" s="125"/>
      <c r="F206" s="125" t="s">
        <v>2757</v>
      </c>
      <c r="G206" s="125" t="s">
        <v>2731</v>
      </c>
      <c r="H206" s="125" t="s">
        <v>2732</v>
      </c>
      <c r="I206" s="125" t="s">
        <v>2745</v>
      </c>
      <c r="J206" s="125"/>
      <c r="K206" s="125" t="s">
        <v>2758</v>
      </c>
      <c r="L206" s="125" t="s">
        <v>264</v>
      </c>
      <c r="M206" s="125" t="s">
        <v>851</v>
      </c>
      <c r="N206" s="125" t="s">
        <v>1962</v>
      </c>
      <c r="O206" s="125" t="s">
        <v>851</v>
      </c>
      <c r="P206" s="101" t="s">
        <v>245</v>
      </c>
      <c r="Q206" s="101" t="s">
        <v>1977</v>
      </c>
      <c r="R206" s="101" t="s">
        <v>2734</v>
      </c>
    </row>
    <row r="207" spans="1:18" ht="378">
      <c r="A207" s="124" t="s">
        <v>524</v>
      </c>
      <c r="B207" s="125" t="s">
        <v>496</v>
      </c>
      <c r="C207" s="125" t="s">
        <v>319</v>
      </c>
      <c r="D207" s="125" t="s">
        <v>517</v>
      </c>
      <c r="E207" s="125"/>
      <c r="F207" s="125" t="s">
        <v>2759</v>
      </c>
      <c r="G207" s="125" t="s">
        <v>2731</v>
      </c>
      <c r="H207" s="125" t="s">
        <v>2732</v>
      </c>
      <c r="I207" s="125" t="s">
        <v>2745</v>
      </c>
      <c r="J207" s="125"/>
      <c r="K207" s="125" t="s">
        <v>2760</v>
      </c>
      <c r="L207" s="125" t="s">
        <v>264</v>
      </c>
      <c r="M207" s="125" t="s">
        <v>851</v>
      </c>
      <c r="N207" s="125" t="s">
        <v>1962</v>
      </c>
      <c r="O207" s="125" t="s">
        <v>851</v>
      </c>
      <c r="P207" s="101" t="s">
        <v>245</v>
      </c>
      <c r="Q207" s="101" t="s">
        <v>1977</v>
      </c>
      <c r="R207" s="101" t="s">
        <v>2734</v>
      </c>
    </row>
    <row r="208" spans="1:18" ht="378">
      <c r="A208" s="124" t="s">
        <v>525</v>
      </c>
      <c r="B208" s="125" t="s">
        <v>496</v>
      </c>
      <c r="C208" s="125" t="s">
        <v>319</v>
      </c>
      <c r="D208" s="125" t="s">
        <v>517</v>
      </c>
      <c r="E208" s="125"/>
      <c r="F208" s="125" t="s">
        <v>2761</v>
      </c>
      <c r="G208" s="125" t="s">
        <v>2731</v>
      </c>
      <c r="H208" s="125" t="s">
        <v>2732</v>
      </c>
      <c r="I208" s="125" t="s">
        <v>2745</v>
      </c>
      <c r="J208" s="125"/>
      <c r="K208" s="125" t="s">
        <v>2762</v>
      </c>
      <c r="L208" s="125" t="s">
        <v>264</v>
      </c>
      <c r="M208" s="125" t="s">
        <v>851</v>
      </c>
      <c r="N208" s="125" t="s">
        <v>1962</v>
      </c>
      <c r="O208" s="125" t="s">
        <v>851</v>
      </c>
      <c r="P208" s="101" t="s">
        <v>245</v>
      </c>
      <c r="Q208" s="101" t="s">
        <v>1977</v>
      </c>
      <c r="R208" s="101" t="s">
        <v>2734</v>
      </c>
    </row>
    <row r="209" spans="1:18" ht="378">
      <c r="A209" s="124" t="s">
        <v>526</v>
      </c>
      <c r="B209" s="125" t="s">
        <v>496</v>
      </c>
      <c r="C209" s="125" t="s">
        <v>319</v>
      </c>
      <c r="D209" s="125" t="s">
        <v>517</v>
      </c>
      <c r="E209" s="125"/>
      <c r="F209" s="125" t="s">
        <v>2763</v>
      </c>
      <c r="G209" s="125" t="s">
        <v>2731</v>
      </c>
      <c r="H209" s="125" t="s">
        <v>2732</v>
      </c>
      <c r="I209" s="125" t="s">
        <v>2745</v>
      </c>
      <c r="J209" s="125"/>
      <c r="K209" s="125" t="s">
        <v>2764</v>
      </c>
      <c r="L209" s="125" t="s">
        <v>264</v>
      </c>
      <c r="M209" s="125" t="s">
        <v>851</v>
      </c>
      <c r="N209" s="125" t="s">
        <v>1962</v>
      </c>
      <c r="O209" s="125" t="s">
        <v>851</v>
      </c>
      <c r="P209" s="101" t="s">
        <v>245</v>
      </c>
      <c r="Q209" s="101" t="s">
        <v>1977</v>
      </c>
      <c r="R209" s="101" t="s">
        <v>2734</v>
      </c>
    </row>
    <row r="210" spans="1:18" ht="378">
      <c r="A210" s="124" t="s">
        <v>527</v>
      </c>
      <c r="B210" s="125" t="s">
        <v>496</v>
      </c>
      <c r="C210" s="125" t="s">
        <v>319</v>
      </c>
      <c r="D210" s="125" t="s">
        <v>517</v>
      </c>
      <c r="E210" s="125"/>
      <c r="F210" s="125" t="s">
        <v>2765</v>
      </c>
      <c r="G210" s="125" t="s">
        <v>2731</v>
      </c>
      <c r="H210" s="125" t="s">
        <v>2732</v>
      </c>
      <c r="I210" s="125" t="s">
        <v>2745</v>
      </c>
      <c r="J210" s="125"/>
      <c r="K210" s="125" t="s">
        <v>2766</v>
      </c>
      <c r="L210" s="125" t="s">
        <v>264</v>
      </c>
      <c r="M210" s="125" t="s">
        <v>851</v>
      </c>
      <c r="N210" s="125" t="s">
        <v>1962</v>
      </c>
      <c r="O210" s="125" t="s">
        <v>851</v>
      </c>
      <c r="P210" s="101" t="s">
        <v>245</v>
      </c>
      <c r="Q210" s="101" t="s">
        <v>1977</v>
      </c>
      <c r="R210" s="101" t="s">
        <v>2734</v>
      </c>
    </row>
    <row r="211" spans="1:18" ht="378">
      <c r="A211" s="124" t="s">
        <v>528</v>
      </c>
      <c r="B211" s="125" t="s">
        <v>496</v>
      </c>
      <c r="C211" s="125" t="s">
        <v>319</v>
      </c>
      <c r="D211" s="125" t="s">
        <v>517</v>
      </c>
      <c r="E211" s="125"/>
      <c r="F211" s="125" t="s">
        <v>2767</v>
      </c>
      <c r="G211" s="125" t="s">
        <v>2731</v>
      </c>
      <c r="H211" s="125" t="s">
        <v>2732</v>
      </c>
      <c r="I211" s="125" t="s">
        <v>2745</v>
      </c>
      <c r="J211" s="125"/>
      <c r="K211" s="125" t="s">
        <v>2768</v>
      </c>
      <c r="L211" s="125" t="s">
        <v>264</v>
      </c>
      <c r="M211" s="125" t="s">
        <v>851</v>
      </c>
      <c r="N211" s="125" t="s">
        <v>1962</v>
      </c>
      <c r="O211" s="125" t="s">
        <v>851</v>
      </c>
      <c r="P211" s="101" t="s">
        <v>245</v>
      </c>
      <c r="Q211" s="101" t="s">
        <v>1977</v>
      </c>
      <c r="R211" s="101" t="s">
        <v>2734</v>
      </c>
    </row>
    <row r="212" spans="1:18" ht="378">
      <c r="A212" s="124" t="s">
        <v>529</v>
      </c>
      <c r="B212" s="125" t="s">
        <v>496</v>
      </c>
      <c r="C212" s="125" t="s">
        <v>319</v>
      </c>
      <c r="D212" s="125" t="s">
        <v>517</v>
      </c>
      <c r="E212" s="125"/>
      <c r="F212" s="125" t="s">
        <v>2769</v>
      </c>
      <c r="G212" s="125" t="s">
        <v>2731</v>
      </c>
      <c r="H212" s="125" t="s">
        <v>2732</v>
      </c>
      <c r="I212" s="125" t="s">
        <v>2745</v>
      </c>
      <c r="J212" s="125"/>
      <c r="K212" s="125" t="s">
        <v>2770</v>
      </c>
      <c r="L212" s="125" t="s">
        <v>264</v>
      </c>
      <c r="M212" s="125" t="s">
        <v>851</v>
      </c>
      <c r="N212" s="125" t="s">
        <v>1962</v>
      </c>
      <c r="O212" s="125" t="s">
        <v>851</v>
      </c>
      <c r="P212" s="101" t="s">
        <v>245</v>
      </c>
      <c r="Q212" s="101" t="s">
        <v>1977</v>
      </c>
      <c r="R212" s="101" t="s">
        <v>2734</v>
      </c>
    </row>
    <row r="213" spans="1:18" ht="378">
      <c r="A213" s="124" t="s">
        <v>530</v>
      </c>
      <c r="B213" s="125" t="s">
        <v>496</v>
      </c>
      <c r="C213" s="125" t="s">
        <v>319</v>
      </c>
      <c r="D213" s="125" t="s">
        <v>517</v>
      </c>
      <c r="E213" s="125" t="s">
        <v>2771</v>
      </c>
      <c r="F213" s="125" t="s">
        <v>2772</v>
      </c>
      <c r="G213" s="125" t="s">
        <v>2731</v>
      </c>
      <c r="H213" s="125" t="s">
        <v>2732</v>
      </c>
      <c r="I213" s="125" t="s">
        <v>2745</v>
      </c>
      <c r="J213" s="125" t="s">
        <v>2773</v>
      </c>
      <c r="K213" s="125" t="s">
        <v>2774</v>
      </c>
      <c r="L213" s="125" t="s">
        <v>264</v>
      </c>
      <c r="M213" s="125" t="s">
        <v>851</v>
      </c>
      <c r="N213" s="125" t="s">
        <v>1962</v>
      </c>
      <c r="O213" s="125" t="s">
        <v>851</v>
      </c>
      <c r="P213" s="101" t="s">
        <v>245</v>
      </c>
      <c r="Q213" s="101" t="s">
        <v>1977</v>
      </c>
      <c r="R213" s="101" t="s">
        <v>2734</v>
      </c>
    </row>
    <row r="214" spans="1:18" ht="378">
      <c r="A214" s="124" t="s">
        <v>531</v>
      </c>
      <c r="B214" s="125" t="s">
        <v>496</v>
      </c>
      <c r="C214" s="125" t="s">
        <v>319</v>
      </c>
      <c r="D214" s="125" t="s">
        <v>532</v>
      </c>
      <c r="E214" s="125"/>
      <c r="F214" s="125" t="s">
        <v>2775</v>
      </c>
      <c r="G214" s="125" t="s">
        <v>2731</v>
      </c>
      <c r="H214" s="125" t="s">
        <v>2732</v>
      </c>
      <c r="I214" s="125" t="s">
        <v>2776</v>
      </c>
      <c r="J214" s="125"/>
      <c r="K214" s="125" t="s">
        <v>2777</v>
      </c>
      <c r="L214" s="125" t="s">
        <v>264</v>
      </c>
      <c r="M214" s="125" t="s">
        <v>851</v>
      </c>
      <c r="N214" s="125" t="s">
        <v>1962</v>
      </c>
      <c r="O214" s="125" t="s">
        <v>851</v>
      </c>
      <c r="P214" s="101" t="s">
        <v>245</v>
      </c>
      <c r="Q214" s="101" t="s">
        <v>1977</v>
      </c>
      <c r="R214" s="101" t="s">
        <v>2734</v>
      </c>
    </row>
    <row r="215" spans="1:18" ht="378">
      <c r="A215" s="124" t="s">
        <v>533</v>
      </c>
      <c r="B215" s="125" t="s">
        <v>496</v>
      </c>
      <c r="C215" s="125" t="s">
        <v>319</v>
      </c>
      <c r="D215" s="125" t="s">
        <v>532</v>
      </c>
      <c r="E215" s="125"/>
      <c r="F215" s="125" t="s">
        <v>2778</v>
      </c>
      <c r="G215" s="125" t="s">
        <v>2731</v>
      </c>
      <c r="H215" s="125" t="s">
        <v>2732</v>
      </c>
      <c r="I215" s="125" t="s">
        <v>2776</v>
      </c>
      <c r="J215" s="125"/>
      <c r="K215" s="125" t="s">
        <v>2779</v>
      </c>
      <c r="L215" s="125" t="s">
        <v>264</v>
      </c>
      <c r="M215" s="125" t="s">
        <v>851</v>
      </c>
      <c r="N215" s="125" t="s">
        <v>1962</v>
      </c>
      <c r="O215" s="125" t="s">
        <v>851</v>
      </c>
      <c r="P215" s="101" t="s">
        <v>245</v>
      </c>
      <c r="Q215" s="101" t="s">
        <v>1977</v>
      </c>
      <c r="R215" s="101" t="s">
        <v>2734</v>
      </c>
    </row>
    <row r="216" spans="1:18" ht="378">
      <c r="A216" s="124" t="s">
        <v>534</v>
      </c>
      <c r="B216" s="125" t="s">
        <v>496</v>
      </c>
      <c r="C216" s="125" t="s">
        <v>319</v>
      </c>
      <c r="D216" s="125" t="s">
        <v>532</v>
      </c>
      <c r="E216" s="125" t="s">
        <v>2780</v>
      </c>
      <c r="F216" s="125" t="s">
        <v>2781</v>
      </c>
      <c r="G216" s="125" t="s">
        <v>2731</v>
      </c>
      <c r="H216" s="125" t="s">
        <v>2732</v>
      </c>
      <c r="I216" s="125" t="s">
        <v>2776</v>
      </c>
      <c r="J216" s="125" t="s">
        <v>2782</v>
      </c>
      <c r="K216" s="125" t="s">
        <v>2783</v>
      </c>
      <c r="L216" s="125" t="s">
        <v>264</v>
      </c>
      <c r="M216" s="125" t="s">
        <v>851</v>
      </c>
      <c r="N216" s="125" t="s">
        <v>1962</v>
      </c>
      <c r="O216" s="125" t="s">
        <v>851</v>
      </c>
      <c r="P216" s="101" t="s">
        <v>245</v>
      </c>
      <c r="Q216" s="101" t="s">
        <v>1977</v>
      </c>
      <c r="R216" s="101" t="s">
        <v>2734</v>
      </c>
    </row>
    <row r="217" spans="1:18" ht="378">
      <c r="A217" s="124" t="s">
        <v>535</v>
      </c>
      <c r="B217" s="125" t="s">
        <v>496</v>
      </c>
      <c r="C217" s="125" t="s">
        <v>319</v>
      </c>
      <c r="D217" s="125" t="s">
        <v>532</v>
      </c>
      <c r="E217" s="125"/>
      <c r="F217" s="125" t="s">
        <v>2784</v>
      </c>
      <c r="G217" s="125" t="s">
        <v>2731</v>
      </c>
      <c r="H217" s="125" t="s">
        <v>2732</v>
      </c>
      <c r="I217" s="125" t="s">
        <v>2776</v>
      </c>
      <c r="J217" s="125"/>
      <c r="K217" s="125" t="s">
        <v>2785</v>
      </c>
      <c r="L217" s="125" t="s">
        <v>264</v>
      </c>
      <c r="M217" s="125" t="s">
        <v>851</v>
      </c>
      <c r="N217" s="125" t="s">
        <v>1962</v>
      </c>
      <c r="O217" s="125" t="s">
        <v>851</v>
      </c>
      <c r="P217" s="101" t="s">
        <v>245</v>
      </c>
      <c r="Q217" s="101" t="s">
        <v>1977</v>
      </c>
      <c r="R217" s="101" t="s">
        <v>2734</v>
      </c>
    </row>
    <row r="218" spans="1:18" ht="378">
      <c r="A218" s="124" t="s">
        <v>536</v>
      </c>
      <c r="B218" s="125" t="s">
        <v>496</v>
      </c>
      <c r="C218" s="125" t="s">
        <v>319</v>
      </c>
      <c r="D218" s="125" t="s">
        <v>532</v>
      </c>
      <c r="E218" s="125"/>
      <c r="F218" s="125" t="s">
        <v>2786</v>
      </c>
      <c r="G218" s="125" t="s">
        <v>2731</v>
      </c>
      <c r="H218" s="125" t="s">
        <v>2732</v>
      </c>
      <c r="I218" s="125" t="s">
        <v>2776</v>
      </c>
      <c r="J218" s="125"/>
      <c r="K218" s="125" t="s">
        <v>2787</v>
      </c>
      <c r="L218" s="125" t="s">
        <v>264</v>
      </c>
      <c r="M218" s="125" t="s">
        <v>851</v>
      </c>
      <c r="N218" s="125" t="s">
        <v>1962</v>
      </c>
      <c r="O218" s="125" t="s">
        <v>851</v>
      </c>
      <c r="P218" s="101" t="s">
        <v>245</v>
      </c>
      <c r="Q218" s="101" t="s">
        <v>1977</v>
      </c>
      <c r="R218" s="101" t="s">
        <v>2734</v>
      </c>
    </row>
    <row r="219" spans="1:18" ht="378">
      <c r="A219" s="124" t="s">
        <v>537</v>
      </c>
      <c r="B219" s="125" t="s">
        <v>496</v>
      </c>
      <c r="C219" s="125" t="s">
        <v>319</v>
      </c>
      <c r="D219" s="125" t="s">
        <v>532</v>
      </c>
      <c r="E219" s="125"/>
      <c r="F219" s="125" t="s">
        <v>2788</v>
      </c>
      <c r="G219" s="125" t="s">
        <v>2731</v>
      </c>
      <c r="H219" s="125" t="s">
        <v>2732</v>
      </c>
      <c r="I219" s="125" t="s">
        <v>2776</v>
      </c>
      <c r="J219" s="125"/>
      <c r="K219" s="125" t="s">
        <v>2789</v>
      </c>
      <c r="L219" s="125" t="s">
        <v>264</v>
      </c>
      <c r="M219" s="125" t="s">
        <v>851</v>
      </c>
      <c r="N219" s="125" t="s">
        <v>1962</v>
      </c>
      <c r="O219" s="125" t="s">
        <v>851</v>
      </c>
      <c r="P219" s="101" t="s">
        <v>245</v>
      </c>
      <c r="Q219" s="101" t="s">
        <v>1977</v>
      </c>
      <c r="R219" s="101" t="s">
        <v>2734</v>
      </c>
    </row>
    <row r="220" spans="1:18" ht="378">
      <c r="A220" s="124" t="s">
        <v>538</v>
      </c>
      <c r="B220" s="125" t="s">
        <v>496</v>
      </c>
      <c r="C220" s="125" t="s">
        <v>319</v>
      </c>
      <c r="D220" s="125" t="s">
        <v>532</v>
      </c>
      <c r="E220" s="125"/>
      <c r="F220" s="125" t="s">
        <v>2790</v>
      </c>
      <c r="G220" s="125" t="s">
        <v>2731</v>
      </c>
      <c r="H220" s="125" t="s">
        <v>2732</v>
      </c>
      <c r="I220" s="125" t="s">
        <v>2776</v>
      </c>
      <c r="J220" s="125"/>
      <c r="K220" s="125" t="s">
        <v>2791</v>
      </c>
      <c r="L220" s="125" t="s">
        <v>264</v>
      </c>
      <c r="M220" s="125" t="s">
        <v>851</v>
      </c>
      <c r="N220" s="125" t="s">
        <v>1962</v>
      </c>
      <c r="O220" s="125" t="s">
        <v>851</v>
      </c>
      <c r="P220" s="101" t="s">
        <v>245</v>
      </c>
      <c r="Q220" s="101" t="s">
        <v>1977</v>
      </c>
      <c r="R220" s="101" t="s">
        <v>2734</v>
      </c>
    </row>
    <row r="221" spans="1:18" ht="378">
      <c r="A221" s="124" t="s">
        <v>539</v>
      </c>
      <c r="B221" s="125" t="s">
        <v>496</v>
      </c>
      <c r="C221" s="125" t="s">
        <v>319</v>
      </c>
      <c r="D221" s="125" t="s">
        <v>532</v>
      </c>
      <c r="E221" s="125"/>
      <c r="F221" s="125" t="s">
        <v>2792</v>
      </c>
      <c r="G221" s="125" t="s">
        <v>2731</v>
      </c>
      <c r="H221" s="125" t="s">
        <v>2732</v>
      </c>
      <c r="I221" s="125" t="s">
        <v>2776</v>
      </c>
      <c r="J221" s="125"/>
      <c r="K221" s="125" t="s">
        <v>2793</v>
      </c>
      <c r="L221" s="125" t="s">
        <v>264</v>
      </c>
      <c r="M221" s="125" t="s">
        <v>851</v>
      </c>
      <c r="N221" s="125" t="s">
        <v>1962</v>
      </c>
      <c r="O221" s="125" t="s">
        <v>851</v>
      </c>
      <c r="P221" s="101" t="s">
        <v>245</v>
      </c>
      <c r="Q221" s="101" t="s">
        <v>1977</v>
      </c>
      <c r="R221" s="101" t="s">
        <v>2734</v>
      </c>
    </row>
    <row r="222" spans="1:18" ht="378">
      <c r="A222" s="124" t="s">
        <v>540</v>
      </c>
      <c r="B222" s="125" t="s">
        <v>496</v>
      </c>
      <c r="C222" s="125" t="s">
        <v>319</v>
      </c>
      <c r="D222" s="125" t="s">
        <v>532</v>
      </c>
      <c r="E222" s="125"/>
      <c r="F222" s="125" t="s">
        <v>2794</v>
      </c>
      <c r="G222" s="125" t="s">
        <v>2731</v>
      </c>
      <c r="H222" s="125" t="s">
        <v>2732</v>
      </c>
      <c r="I222" s="125" t="s">
        <v>2776</v>
      </c>
      <c r="J222" s="125"/>
      <c r="K222" s="125" t="s">
        <v>2795</v>
      </c>
      <c r="L222" s="125" t="s">
        <v>264</v>
      </c>
      <c r="M222" s="125" t="s">
        <v>851</v>
      </c>
      <c r="N222" s="125" t="s">
        <v>1962</v>
      </c>
      <c r="O222" s="125" t="s">
        <v>851</v>
      </c>
      <c r="P222" s="101" t="s">
        <v>245</v>
      </c>
      <c r="Q222" s="101" t="s">
        <v>1977</v>
      </c>
      <c r="R222" s="101" t="s">
        <v>2734</v>
      </c>
    </row>
    <row r="223" spans="1:18" ht="378">
      <c r="A223" s="124" t="s">
        <v>541</v>
      </c>
      <c r="B223" s="125" t="s">
        <v>496</v>
      </c>
      <c r="C223" s="125" t="s">
        <v>319</v>
      </c>
      <c r="D223" s="125" t="s">
        <v>532</v>
      </c>
      <c r="E223" s="125"/>
      <c r="F223" s="125" t="s">
        <v>2796</v>
      </c>
      <c r="G223" s="125" t="s">
        <v>2731</v>
      </c>
      <c r="H223" s="125" t="s">
        <v>2732</v>
      </c>
      <c r="I223" s="125" t="s">
        <v>2776</v>
      </c>
      <c r="J223" s="125"/>
      <c r="K223" s="125" t="s">
        <v>2797</v>
      </c>
      <c r="L223" s="125" t="s">
        <v>264</v>
      </c>
      <c r="M223" s="125" t="s">
        <v>851</v>
      </c>
      <c r="N223" s="125" t="s">
        <v>1962</v>
      </c>
      <c r="O223" s="125" t="s">
        <v>851</v>
      </c>
      <c r="P223" s="101" t="s">
        <v>245</v>
      </c>
      <c r="Q223" s="101" t="s">
        <v>1977</v>
      </c>
      <c r="R223" s="101" t="s">
        <v>2734</v>
      </c>
    </row>
    <row r="224" spans="1:18" ht="378">
      <c r="A224" s="124" t="s">
        <v>542</v>
      </c>
      <c r="B224" s="125" t="s">
        <v>496</v>
      </c>
      <c r="C224" s="125" t="s">
        <v>319</v>
      </c>
      <c r="D224" s="125" t="s">
        <v>543</v>
      </c>
      <c r="E224" s="125"/>
      <c r="F224" s="125"/>
      <c r="G224" s="125" t="s">
        <v>2731</v>
      </c>
      <c r="H224" s="125" t="s">
        <v>2732</v>
      </c>
      <c r="I224" s="125" t="s">
        <v>2798</v>
      </c>
      <c r="J224" s="125"/>
      <c r="K224" s="125"/>
      <c r="L224" s="125" t="s">
        <v>264</v>
      </c>
      <c r="M224" s="125" t="s">
        <v>851</v>
      </c>
      <c r="N224" s="125" t="s">
        <v>1962</v>
      </c>
      <c r="O224" s="125" t="s">
        <v>851</v>
      </c>
      <c r="P224" s="101" t="s">
        <v>245</v>
      </c>
      <c r="Q224" s="101" t="s">
        <v>1977</v>
      </c>
      <c r="R224" s="101" t="s">
        <v>2734</v>
      </c>
    </row>
    <row r="225" spans="1:18" ht="378">
      <c r="A225" s="124" t="s">
        <v>2799</v>
      </c>
      <c r="B225" s="125" t="s">
        <v>496</v>
      </c>
      <c r="C225" s="125" t="s">
        <v>319</v>
      </c>
      <c r="D225" s="125" t="s">
        <v>2800</v>
      </c>
      <c r="E225" s="125"/>
      <c r="F225" s="125"/>
      <c r="G225" s="125" t="s">
        <v>2731</v>
      </c>
      <c r="H225" s="125" t="s">
        <v>2732</v>
      </c>
      <c r="I225" s="125" t="s">
        <v>2801</v>
      </c>
      <c r="J225" s="125"/>
      <c r="K225" s="125"/>
      <c r="L225" s="125" t="s">
        <v>264</v>
      </c>
      <c r="M225" s="125" t="s">
        <v>851</v>
      </c>
      <c r="N225" s="125" t="s">
        <v>1962</v>
      </c>
      <c r="O225" s="125" t="s">
        <v>851</v>
      </c>
      <c r="P225" s="101" t="s">
        <v>245</v>
      </c>
      <c r="Q225" s="101" t="s">
        <v>1977</v>
      </c>
      <c r="R225" s="101" t="s">
        <v>2734</v>
      </c>
    </row>
    <row r="226" spans="1:18" ht="378">
      <c r="A226" s="124" t="s">
        <v>544</v>
      </c>
      <c r="B226" s="125" t="s">
        <v>496</v>
      </c>
      <c r="C226" s="125" t="s">
        <v>319</v>
      </c>
      <c r="D226" s="125" t="s">
        <v>545</v>
      </c>
      <c r="E226" s="125"/>
      <c r="F226" s="125" t="s">
        <v>2802</v>
      </c>
      <c r="G226" s="125" t="s">
        <v>2731</v>
      </c>
      <c r="H226" s="125" t="s">
        <v>2732</v>
      </c>
      <c r="I226" s="125" t="s">
        <v>2803</v>
      </c>
      <c r="J226" s="125"/>
      <c r="K226" s="125" t="s">
        <v>2804</v>
      </c>
      <c r="L226" s="125" t="s">
        <v>264</v>
      </c>
      <c r="M226" s="125" t="s">
        <v>851</v>
      </c>
      <c r="N226" s="125" t="s">
        <v>1962</v>
      </c>
      <c r="O226" s="125" t="s">
        <v>851</v>
      </c>
      <c r="P226" s="101" t="s">
        <v>245</v>
      </c>
      <c r="Q226" s="101" t="s">
        <v>1977</v>
      </c>
      <c r="R226" s="101" t="s">
        <v>2734</v>
      </c>
    </row>
    <row r="227" spans="1:18" ht="378">
      <c r="A227" s="124" t="s">
        <v>546</v>
      </c>
      <c r="B227" s="125" t="s">
        <v>496</v>
      </c>
      <c r="C227" s="125" t="s">
        <v>319</v>
      </c>
      <c r="D227" s="125" t="s">
        <v>545</v>
      </c>
      <c r="E227" s="125" t="s">
        <v>2805</v>
      </c>
      <c r="F227" s="125" t="s">
        <v>2806</v>
      </c>
      <c r="G227" s="125" t="s">
        <v>2731</v>
      </c>
      <c r="H227" s="125" t="s">
        <v>2732</v>
      </c>
      <c r="I227" s="125" t="s">
        <v>2803</v>
      </c>
      <c r="J227" s="125" t="s">
        <v>2807</v>
      </c>
      <c r="K227" s="125" t="s">
        <v>2808</v>
      </c>
      <c r="L227" s="125" t="s">
        <v>264</v>
      </c>
      <c r="M227" s="125" t="s">
        <v>851</v>
      </c>
      <c r="N227" s="125" t="s">
        <v>1962</v>
      </c>
      <c r="O227" s="125" t="s">
        <v>851</v>
      </c>
      <c r="P227" s="101" t="s">
        <v>245</v>
      </c>
      <c r="Q227" s="101" t="s">
        <v>1977</v>
      </c>
      <c r="R227" s="101" t="s">
        <v>2734</v>
      </c>
    </row>
    <row r="228" spans="1:18" ht="378">
      <c r="A228" s="124" t="s">
        <v>547</v>
      </c>
      <c r="B228" s="125" t="s">
        <v>496</v>
      </c>
      <c r="C228" s="125" t="s">
        <v>319</v>
      </c>
      <c r="D228" s="125" t="s">
        <v>545</v>
      </c>
      <c r="E228" s="125"/>
      <c r="F228" s="125" t="s">
        <v>2809</v>
      </c>
      <c r="G228" s="125" t="s">
        <v>2731</v>
      </c>
      <c r="H228" s="125" t="s">
        <v>2732</v>
      </c>
      <c r="I228" s="125" t="s">
        <v>2803</v>
      </c>
      <c r="J228" s="125"/>
      <c r="K228" s="125" t="s">
        <v>2810</v>
      </c>
      <c r="L228" s="125" t="s">
        <v>264</v>
      </c>
      <c r="M228" s="125" t="s">
        <v>851</v>
      </c>
      <c r="N228" s="125" t="s">
        <v>1962</v>
      </c>
      <c r="O228" s="125" t="s">
        <v>851</v>
      </c>
      <c r="P228" s="101" t="s">
        <v>245</v>
      </c>
      <c r="Q228" s="101" t="s">
        <v>1977</v>
      </c>
      <c r="R228" s="101" t="s">
        <v>2734</v>
      </c>
    </row>
    <row r="229" spans="1:18" ht="378">
      <c r="A229" s="124" t="s">
        <v>548</v>
      </c>
      <c r="B229" s="125" t="s">
        <v>496</v>
      </c>
      <c r="C229" s="125" t="s">
        <v>319</v>
      </c>
      <c r="D229" s="125" t="s">
        <v>545</v>
      </c>
      <c r="E229" s="125"/>
      <c r="F229" s="125" t="s">
        <v>2811</v>
      </c>
      <c r="G229" s="125" t="s">
        <v>2731</v>
      </c>
      <c r="H229" s="125" t="s">
        <v>2732</v>
      </c>
      <c r="I229" s="125" t="s">
        <v>2803</v>
      </c>
      <c r="J229" s="125"/>
      <c r="K229" s="125" t="s">
        <v>2812</v>
      </c>
      <c r="L229" s="125" t="s">
        <v>264</v>
      </c>
      <c r="M229" s="125" t="s">
        <v>851</v>
      </c>
      <c r="N229" s="125" t="s">
        <v>1962</v>
      </c>
      <c r="O229" s="125" t="s">
        <v>851</v>
      </c>
      <c r="P229" s="101" t="s">
        <v>245</v>
      </c>
      <c r="Q229" s="101" t="s">
        <v>1977</v>
      </c>
      <c r="R229" s="101" t="s">
        <v>2734</v>
      </c>
    </row>
    <row r="230" spans="1:18" ht="378">
      <c r="A230" s="124" t="s">
        <v>549</v>
      </c>
      <c r="B230" s="125" t="s">
        <v>496</v>
      </c>
      <c r="C230" s="125" t="s">
        <v>319</v>
      </c>
      <c r="D230" s="125" t="s">
        <v>545</v>
      </c>
      <c r="E230" s="125"/>
      <c r="F230" s="125" t="s">
        <v>2813</v>
      </c>
      <c r="G230" s="125" t="s">
        <v>2731</v>
      </c>
      <c r="H230" s="125" t="s">
        <v>2732</v>
      </c>
      <c r="I230" s="125" t="s">
        <v>2803</v>
      </c>
      <c r="J230" s="125"/>
      <c r="K230" s="125" t="s">
        <v>2814</v>
      </c>
      <c r="L230" s="125" t="s">
        <v>264</v>
      </c>
      <c r="M230" s="125" t="s">
        <v>851</v>
      </c>
      <c r="N230" s="125" t="s">
        <v>1962</v>
      </c>
      <c r="O230" s="125" t="s">
        <v>851</v>
      </c>
      <c r="P230" s="101" t="s">
        <v>245</v>
      </c>
      <c r="Q230" s="101" t="s">
        <v>1977</v>
      </c>
      <c r="R230" s="101" t="s">
        <v>2734</v>
      </c>
    </row>
    <row r="231" spans="1:18" ht="378">
      <c r="A231" s="124" t="s">
        <v>550</v>
      </c>
      <c r="B231" s="125" t="s">
        <v>496</v>
      </c>
      <c r="C231" s="125" t="s">
        <v>319</v>
      </c>
      <c r="D231" s="125" t="s">
        <v>545</v>
      </c>
      <c r="E231" s="125" t="s">
        <v>2815</v>
      </c>
      <c r="F231" s="125" t="s">
        <v>2816</v>
      </c>
      <c r="G231" s="125" t="s">
        <v>2731</v>
      </c>
      <c r="H231" s="125" t="s">
        <v>2732</v>
      </c>
      <c r="I231" s="125" t="s">
        <v>2803</v>
      </c>
      <c r="J231" s="125" t="s">
        <v>2817</v>
      </c>
      <c r="K231" s="125" t="s">
        <v>2818</v>
      </c>
      <c r="L231" s="125" t="s">
        <v>264</v>
      </c>
      <c r="M231" s="125" t="s">
        <v>851</v>
      </c>
      <c r="N231" s="125" t="s">
        <v>1962</v>
      </c>
      <c r="O231" s="125" t="s">
        <v>851</v>
      </c>
      <c r="P231" s="101" t="s">
        <v>245</v>
      </c>
      <c r="Q231" s="101" t="s">
        <v>1977</v>
      </c>
      <c r="R231" s="101" t="s">
        <v>2734</v>
      </c>
    </row>
    <row r="232" spans="1:18" ht="378">
      <c r="A232" s="124" t="s">
        <v>551</v>
      </c>
      <c r="B232" s="125" t="s">
        <v>496</v>
      </c>
      <c r="C232" s="125" t="s">
        <v>319</v>
      </c>
      <c r="D232" s="125" t="s">
        <v>545</v>
      </c>
      <c r="E232" s="125"/>
      <c r="F232" s="125" t="s">
        <v>2819</v>
      </c>
      <c r="G232" s="125" t="s">
        <v>2731</v>
      </c>
      <c r="H232" s="125" t="s">
        <v>2732</v>
      </c>
      <c r="I232" s="125" t="s">
        <v>2803</v>
      </c>
      <c r="J232" s="125"/>
      <c r="K232" s="125" t="s">
        <v>2820</v>
      </c>
      <c r="L232" s="125" t="s">
        <v>264</v>
      </c>
      <c r="M232" s="125" t="s">
        <v>851</v>
      </c>
      <c r="N232" s="125" t="s">
        <v>1962</v>
      </c>
      <c r="O232" s="125" t="s">
        <v>851</v>
      </c>
      <c r="P232" s="101" t="s">
        <v>245</v>
      </c>
      <c r="Q232" s="101" t="s">
        <v>1977</v>
      </c>
      <c r="R232" s="101" t="s">
        <v>2734</v>
      </c>
    </row>
    <row r="233" spans="1:18" ht="378">
      <c r="A233" s="124" t="s">
        <v>552</v>
      </c>
      <c r="B233" s="125" t="s">
        <v>496</v>
      </c>
      <c r="C233" s="125" t="s">
        <v>319</v>
      </c>
      <c r="D233" s="125" t="s">
        <v>545</v>
      </c>
      <c r="E233" s="125"/>
      <c r="F233" s="125" t="s">
        <v>2821</v>
      </c>
      <c r="G233" s="125" t="s">
        <v>2731</v>
      </c>
      <c r="H233" s="125" t="s">
        <v>2732</v>
      </c>
      <c r="I233" s="125" t="s">
        <v>2803</v>
      </c>
      <c r="J233" s="125"/>
      <c r="K233" s="125" t="s">
        <v>2822</v>
      </c>
      <c r="L233" s="125" t="s">
        <v>264</v>
      </c>
      <c r="M233" s="125" t="s">
        <v>851</v>
      </c>
      <c r="N233" s="125" t="s">
        <v>1962</v>
      </c>
      <c r="O233" s="125" t="s">
        <v>851</v>
      </c>
      <c r="P233" s="101" t="s">
        <v>245</v>
      </c>
      <c r="Q233" s="101" t="s">
        <v>1977</v>
      </c>
      <c r="R233" s="101" t="s">
        <v>2734</v>
      </c>
    </row>
    <row r="234" spans="1:18" ht="378">
      <c r="A234" s="124" t="s">
        <v>553</v>
      </c>
      <c r="B234" s="125" t="s">
        <v>496</v>
      </c>
      <c r="C234" s="125" t="s">
        <v>319</v>
      </c>
      <c r="D234" s="125" t="s">
        <v>545</v>
      </c>
      <c r="E234" s="125" t="s">
        <v>2823</v>
      </c>
      <c r="F234" s="125" t="s">
        <v>2824</v>
      </c>
      <c r="G234" s="125" t="s">
        <v>2731</v>
      </c>
      <c r="H234" s="125" t="s">
        <v>2732</v>
      </c>
      <c r="I234" s="125" t="s">
        <v>2803</v>
      </c>
      <c r="J234" s="125" t="s">
        <v>2825</v>
      </c>
      <c r="K234" s="125" t="s">
        <v>2826</v>
      </c>
      <c r="L234" s="125" t="s">
        <v>264</v>
      </c>
      <c r="M234" s="125" t="s">
        <v>851</v>
      </c>
      <c r="N234" s="125" t="s">
        <v>1962</v>
      </c>
      <c r="O234" s="125" t="s">
        <v>851</v>
      </c>
      <c r="P234" s="101" t="s">
        <v>245</v>
      </c>
      <c r="Q234" s="101" t="s">
        <v>1977</v>
      </c>
      <c r="R234" s="101" t="s">
        <v>2734</v>
      </c>
    </row>
    <row r="235" spans="1:18" ht="378">
      <c r="A235" s="124" t="s">
        <v>554</v>
      </c>
      <c r="B235" s="125" t="s">
        <v>496</v>
      </c>
      <c r="C235" s="125" t="s">
        <v>319</v>
      </c>
      <c r="D235" s="125" t="s">
        <v>545</v>
      </c>
      <c r="E235" s="125"/>
      <c r="F235" s="125" t="s">
        <v>2827</v>
      </c>
      <c r="G235" s="125" t="s">
        <v>2731</v>
      </c>
      <c r="H235" s="125" t="s">
        <v>2732</v>
      </c>
      <c r="I235" s="125" t="s">
        <v>2803</v>
      </c>
      <c r="J235" s="125"/>
      <c r="K235" s="125" t="s">
        <v>2828</v>
      </c>
      <c r="L235" s="125" t="s">
        <v>264</v>
      </c>
      <c r="M235" s="125" t="s">
        <v>851</v>
      </c>
      <c r="N235" s="125" t="s">
        <v>1962</v>
      </c>
      <c r="O235" s="125" t="s">
        <v>851</v>
      </c>
      <c r="P235" s="101" t="s">
        <v>245</v>
      </c>
      <c r="Q235" s="101" t="s">
        <v>1977</v>
      </c>
      <c r="R235" s="101" t="s">
        <v>2734</v>
      </c>
    </row>
    <row r="236" spans="1:18" ht="378">
      <c r="A236" s="124" t="s">
        <v>555</v>
      </c>
      <c r="B236" s="125" t="s">
        <v>496</v>
      </c>
      <c r="C236" s="125" t="s">
        <v>319</v>
      </c>
      <c r="D236" s="125" t="s">
        <v>556</v>
      </c>
      <c r="E236" s="125"/>
      <c r="F236" s="125"/>
      <c r="G236" s="125" t="s">
        <v>2731</v>
      </c>
      <c r="H236" s="125" t="s">
        <v>2732</v>
      </c>
      <c r="I236" s="125" t="s">
        <v>2829</v>
      </c>
      <c r="J236" s="125"/>
      <c r="K236" s="125"/>
      <c r="L236" s="125" t="s">
        <v>264</v>
      </c>
      <c r="M236" s="125" t="s">
        <v>851</v>
      </c>
      <c r="N236" s="125" t="s">
        <v>1962</v>
      </c>
      <c r="O236" s="125" t="s">
        <v>851</v>
      </c>
      <c r="P236" s="101" t="s">
        <v>245</v>
      </c>
      <c r="Q236" s="101" t="s">
        <v>1977</v>
      </c>
      <c r="R236" s="101" t="s">
        <v>2734</v>
      </c>
    </row>
    <row r="237" spans="1:18" ht="378">
      <c r="A237" s="124" t="s">
        <v>557</v>
      </c>
      <c r="B237" s="125" t="s">
        <v>496</v>
      </c>
      <c r="C237" s="125" t="s">
        <v>319</v>
      </c>
      <c r="D237" s="125" t="s">
        <v>558</v>
      </c>
      <c r="E237" s="125"/>
      <c r="F237" s="125"/>
      <c r="G237" s="125" t="s">
        <v>2731</v>
      </c>
      <c r="H237" s="125" t="s">
        <v>2732</v>
      </c>
      <c r="I237" s="125" t="s">
        <v>2830</v>
      </c>
      <c r="J237" s="125"/>
      <c r="K237" s="125"/>
      <c r="L237" s="125" t="s">
        <v>264</v>
      </c>
      <c r="M237" s="125" t="s">
        <v>851</v>
      </c>
      <c r="N237" s="125" t="s">
        <v>1962</v>
      </c>
      <c r="O237" s="125" t="s">
        <v>851</v>
      </c>
      <c r="P237" s="101" t="s">
        <v>245</v>
      </c>
      <c r="Q237" s="101" t="s">
        <v>1977</v>
      </c>
      <c r="R237" s="101" t="s">
        <v>2734</v>
      </c>
    </row>
    <row r="238" spans="1:18" ht="378">
      <c r="A238" s="124" t="s">
        <v>2831</v>
      </c>
      <c r="B238" s="125" t="s">
        <v>496</v>
      </c>
      <c r="C238" s="125" t="s">
        <v>319</v>
      </c>
      <c r="D238" s="125" t="s">
        <v>2832</v>
      </c>
      <c r="E238" s="125"/>
      <c r="F238" s="125"/>
      <c r="G238" s="125" t="s">
        <v>2731</v>
      </c>
      <c r="H238" s="125" t="s">
        <v>2732</v>
      </c>
      <c r="I238" s="125" t="s">
        <v>2833</v>
      </c>
      <c r="J238" s="125"/>
      <c r="K238" s="125"/>
      <c r="L238" s="125" t="s">
        <v>264</v>
      </c>
      <c r="M238" s="125" t="s">
        <v>851</v>
      </c>
      <c r="N238" s="125" t="s">
        <v>1962</v>
      </c>
      <c r="O238" s="125" t="s">
        <v>851</v>
      </c>
      <c r="P238" s="101" t="s">
        <v>245</v>
      </c>
      <c r="Q238" s="101" t="s">
        <v>1977</v>
      </c>
      <c r="R238" s="101" t="s">
        <v>2734</v>
      </c>
    </row>
    <row r="239" spans="1:18" ht="378">
      <c r="A239" s="124" t="s">
        <v>559</v>
      </c>
      <c r="B239" s="125" t="s">
        <v>496</v>
      </c>
      <c r="C239" s="125" t="s">
        <v>319</v>
      </c>
      <c r="D239" s="125" t="s">
        <v>560</v>
      </c>
      <c r="E239" s="125"/>
      <c r="F239" s="125" t="s">
        <v>2834</v>
      </c>
      <c r="G239" s="125" t="s">
        <v>2731</v>
      </c>
      <c r="H239" s="125" t="s">
        <v>2732</v>
      </c>
      <c r="I239" s="125" t="s">
        <v>2835</v>
      </c>
      <c r="J239" s="125"/>
      <c r="K239" s="125" t="s">
        <v>2836</v>
      </c>
      <c r="L239" s="125" t="s">
        <v>264</v>
      </c>
      <c r="M239" s="125" t="s">
        <v>851</v>
      </c>
      <c r="N239" s="125" t="s">
        <v>1962</v>
      </c>
      <c r="O239" s="125" t="s">
        <v>851</v>
      </c>
      <c r="P239" s="101" t="s">
        <v>245</v>
      </c>
      <c r="Q239" s="101" t="s">
        <v>1977</v>
      </c>
      <c r="R239" s="101" t="s">
        <v>2734</v>
      </c>
    </row>
    <row r="240" spans="1:18" ht="378">
      <c r="A240" s="124" t="s">
        <v>561</v>
      </c>
      <c r="B240" s="125" t="s">
        <v>496</v>
      </c>
      <c r="C240" s="125" t="s">
        <v>319</v>
      </c>
      <c r="D240" s="125" t="s">
        <v>560</v>
      </c>
      <c r="E240" s="125"/>
      <c r="F240" s="125" t="s">
        <v>2837</v>
      </c>
      <c r="G240" s="125" t="s">
        <v>2731</v>
      </c>
      <c r="H240" s="125" t="s">
        <v>2732</v>
      </c>
      <c r="I240" s="125" t="s">
        <v>2835</v>
      </c>
      <c r="J240" s="125"/>
      <c r="K240" s="125" t="s">
        <v>2838</v>
      </c>
      <c r="L240" s="125" t="s">
        <v>264</v>
      </c>
      <c r="M240" s="125" t="s">
        <v>851</v>
      </c>
      <c r="N240" s="125" t="s">
        <v>1962</v>
      </c>
      <c r="O240" s="125" t="s">
        <v>851</v>
      </c>
      <c r="P240" s="101" t="s">
        <v>245</v>
      </c>
      <c r="Q240" s="101" t="s">
        <v>1977</v>
      </c>
      <c r="R240" s="101" t="s">
        <v>2734</v>
      </c>
    </row>
    <row r="241" spans="1:18" ht="378">
      <c r="A241" s="124" t="s">
        <v>562</v>
      </c>
      <c r="B241" s="125" t="s">
        <v>496</v>
      </c>
      <c r="C241" s="125" t="s">
        <v>319</v>
      </c>
      <c r="D241" s="125" t="s">
        <v>560</v>
      </c>
      <c r="E241" s="125"/>
      <c r="F241" s="125" t="s">
        <v>2839</v>
      </c>
      <c r="G241" s="125" t="s">
        <v>2731</v>
      </c>
      <c r="H241" s="125" t="s">
        <v>2732</v>
      </c>
      <c r="I241" s="125" t="s">
        <v>2835</v>
      </c>
      <c r="J241" s="125"/>
      <c r="K241" s="125" t="s">
        <v>2840</v>
      </c>
      <c r="L241" s="125" t="s">
        <v>264</v>
      </c>
      <c r="M241" s="125" t="s">
        <v>851</v>
      </c>
      <c r="N241" s="125" t="s">
        <v>1962</v>
      </c>
      <c r="O241" s="125" t="s">
        <v>851</v>
      </c>
      <c r="P241" s="101" t="s">
        <v>245</v>
      </c>
      <c r="Q241" s="101" t="s">
        <v>1977</v>
      </c>
      <c r="R241" s="101" t="s">
        <v>2734</v>
      </c>
    </row>
    <row r="242" spans="1:18" ht="378">
      <c r="A242" s="124" t="s">
        <v>563</v>
      </c>
      <c r="B242" s="125" t="s">
        <v>496</v>
      </c>
      <c r="C242" s="125" t="s">
        <v>319</v>
      </c>
      <c r="D242" s="125" t="s">
        <v>560</v>
      </c>
      <c r="E242" s="125"/>
      <c r="F242" s="125" t="s">
        <v>2841</v>
      </c>
      <c r="G242" s="125" t="s">
        <v>2731</v>
      </c>
      <c r="H242" s="125" t="s">
        <v>2732</v>
      </c>
      <c r="I242" s="125" t="s">
        <v>2835</v>
      </c>
      <c r="J242" s="125"/>
      <c r="K242" s="125" t="s">
        <v>2842</v>
      </c>
      <c r="L242" s="125" t="s">
        <v>264</v>
      </c>
      <c r="M242" s="125" t="s">
        <v>851</v>
      </c>
      <c r="N242" s="125" t="s">
        <v>1962</v>
      </c>
      <c r="O242" s="125" t="s">
        <v>851</v>
      </c>
      <c r="P242" s="101" t="s">
        <v>245</v>
      </c>
      <c r="Q242" s="101" t="s">
        <v>1977</v>
      </c>
      <c r="R242" s="101" t="s">
        <v>2734</v>
      </c>
    </row>
    <row r="243" spans="1:18" ht="378">
      <c r="A243" s="124" t="s">
        <v>564</v>
      </c>
      <c r="B243" s="125" t="s">
        <v>496</v>
      </c>
      <c r="C243" s="125" t="s">
        <v>319</v>
      </c>
      <c r="D243" s="125" t="s">
        <v>560</v>
      </c>
      <c r="E243" s="125"/>
      <c r="F243" s="125" t="s">
        <v>2843</v>
      </c>
      <c r="G243" s="125" t="s">
        <v>2731</v>
      </c>
      <c r="H243" s="125" t="s">
        <v>2732</v>
      </c>
      <c r="I243" s="125" t="s">
        <v>2835</v>
      </c>
      <c r="J243" s="125"/>
      <c r="K243" s="125" t="s">
        <v>2844</v>
      </c>
      <c r="L243" s="125" t="s">
        <v>264</v>
      </c>
      <c r="M243" s="125" t="s">
        <v>851</v>
      </c>
      <c r="N243" s="125" t="s">
        <v>1962</v>
      </c>
      <c r="O243" s="125" t="s">
        <v>851</v>
      </c>
      <c r="P243" s="101" t="s">
        <v>245</v>
      </c>
      <c r="Q243" s="101" t="s">
        <v>1977</v>
      </c>
      <c r="R243" s="101" t="s">
        <v>2734</v>
      </c>
    </row>
    <row r="244" spans="1:18" ht="90.95">
      <c r="A244" s="124" t="s">
        <v>2845</v>
      </c>
      <c r="B244" s="125" t="s">
        <v>496</v>
      </c>
      <c r="C244" s="125" t="s">
        <v>675</v>
      </c>
      <c r="D244" s="125" t="s">
        <v>2846</v>
      </c>
      <c r="E244" s="125" t="s">
        <v>2847</v>
      </c>
      <c r="F244" s="125" t="s">
        <v>2848</v>
      </c>
      <c r="G244" s="125" t="s">
        <v>2849</v>
      </c>
      <c r="H244" s="125" t="s">
        <v>2850</v>
      </c>
      <c r="I244" s="125" t="s">
        <v>2851</v>
      </c>
      <c r="J244" s="125" t="s">
        <v>2852</v>
      </c>
      <c r="K244" s="125" t="s">
        <v>2853</v>
      </c>
      <c r="L244" s="125" t="s">
        <v>264</v>
      </c>
      <c r="M244" s="125" t="s">
        <v>851</v>
      </c>
      <c r="N244" s="125" t="s">
        <v>1962</v>
      </c>
      <c r="O244" s="125" t="s">
        <v>851</v>
      </c>
      <c r="P244" s="101" t="s">
        <v>2854</v>
      </c>
      <c r="Q244" s="101" t="s">
        <v>1962</v>
      </c>
      <c r="R244" s="101"/>
    </row>
    <row r="245" spans="1:18" ht="90.95">
      <c r="A245" s="124" t="s">
        <v>2855</v>
      </c>
      <c r="B245" s="125" t="s">
        <v>496</v>
      </c>
      <c r="C245" s="125" t="s">
        <v>675</v>
      </c>
      <c r="D245" s="125" t="s">
        <v>2846</v>
      </c>
      <c r="E245" s="125" t="s">
        <v>2856</v>
      </c>
      <c r="F245" s="125" t="s">
        <v>2857</v>
      </c>
      <c r="G245" s="125" t="s">
        <v>2849</v>
      </c>
      <c r="H245" s="125" t="s">
        <v>2850</v>
      </c>
      <c r="I245" s="125" t="s">
        <v>2851</v>
      </c>
      <c r="J245" s="125" t="s">
        <v>2858</v>
      </c>
      <c r="K245" s="125" t="s">
        <v>2859</v>
      </c>
      <c r="L245" s="125" t="s">
        <v>264</v>
      </c>
      <c r="M245" s="125" t="s">
        <v>851</v>
      </c>
      <c r="N245" s="125" t="s">
        <v>1962</v>
      </c>
      <c r="O245" s="125" t="s">
        <v>851</v>
      </c>
      <c r="P245" s="101" t="s">
        <v>2854</v>
      </c>
      <c r="Q245" s="101" t="s">
        <v>1962</v>
      </c>
      <c r="R245" s="101"/>
    </row>
    <row r="246" spans="1:18" ht="90.95">
      <c r="A246" s="124" t="s">
        <v>2860</v>
      </c>
      <c r="B246" s="125" t="s">
        <v>496</v>
      </c>
      <c r="C246" s="125" t="s">
        <v>675</v>
      </c>
      <c r="D246" s="125" t="s">
        <v>2846</v>
      </c>
      <c r="E246" s="125" t="s">
        <v>2861</v>
      </c>
      <c r="F246" s="125" t="s">
        <v>2862</v>
      </c>
      <c r="G246" s="125" t="s">
        <v>2849</v>
      </c>
      <c r="H246" s="125" t="s">
        <v>2850</v>
      </c>
      <c r="I246" s="125" t="s">
        <v>2851</v>
      </c>
      <c r="J246" s="125" t="s">
        <v>2863</v>
      </c>
      <c r="K246" s="125" t="s">
        <v>2864</v>
      </c>
      <c r="L246" s="125" t="s">
        <v>264</v>
      </c>
      <c r="M246" s="125" t="s">
        <v>851</v>
      </c>
      <c r="N246" s="125" t="s">
        <v>1962</v>
      </c>
      <c r="O246" s="125" t="s">
        <v>851</v>
      </c>
      <c r="P246" s="101" t="s">
        <v>2854</v>
      </c>
      <c r="Q246" s="101" t="s">
        <v>1962</v>
      </c>
      <c r="R246" s="101"/>
    </row>
    <row r="247" spans="1:18" ht="90.95">
      <c r="A247" s="124" t="s">
        <v>2865</v>
      </c>
      <c r="B247" s="125" t="s">
        <v>496</v>
      </c>
      <c r="C247" s="125" t="s">
        <v>675</v>
      </c>
      <c r="D247" s="125" t="s">
        <v>2866</v>
      </c>
      <c r="E247" s="125" t="s">
        <v>2867</v>
      </c>
      <c r="F247" s="125" t="s">
        <v>2868</v>
      </c>
      <c r="G247" s="125" t="s">
        <v>2849</v>
      </c>
      <c r="H247" s="125" t="s">
        <v>2850</v>
      </c>
      <c r="I247" s="125" t="s">
        <v>2869</v>
      </c>
      <c r="J247" s="125" t="s">
        <v>2870</v>
      </c>
      <c r="K247" s="125" t="s">
        <v>2871</v>
      </c>
      <c r="L247" s="125" t="s">
        <v>264</v>
      </c>
      <c r="M247" s="125" t="s">
        <v>851</v>
      </c>
      <c r="N247" s="125" t="s">
        <v>1962</v>
      </c>
      <c r="O247" s="125" t="s">
        <v>851</v>
      </c>
      <c r="P247" s="101" t="s">
        <v>2854</v>
      </c>
      <c r="Q247" s="101" t="s">
        <v>1962</v>
      </c>
      <c r="R247" s="101"/>
    </row>
    <row r="248" spans="1:18" ht="90.95">
      <c r="A248" s="124" t="s">
        <v>2872</v>
      </c>
      <c r="B248" s="125" t="s">
        <v>496</v>
      </c>
      <c r="C248" s="125" t="s">
        <v>675</v>
      </c>
      <c r="D248" s="125" t="s">
        <v>2866</v>
      </c>
      <c r="E248" s="125" t="s">
        <v>2873</v>
      </c>
      <c r="F248" s="125" t="s">
        <v>2874</v>
      </c>
      <c r="G248" s="125" t="s">
        <v>2849</v>
      </c>
      <c r="H248" s="125" t="s">
        <v>2850</v>
      </c>
      <c r="I248" s="125" t="s">
        <v>2869</v>
      </c>
      <c r="J248" s="125" t="s">
        <v>2875</v>
      </c>
      <c r="K248" s="125" t="s">
        <v>2876</v>
      </c>
      <c r="L248" s="125" t="s">
        <v>264</v>
      </c>
      <c r="M248" s="125" t="s">
        <v>851</v>
      </c>
      <c r="N248" s="125" t="s">
        <v>1962</v>
      </c>
      <c r="O248" s="125" t="s">
        <v>851</v>
      </c>
      <c r="P248" s="101" t="s">
        <v>2854</v>
      </c>
      <c r="Q248" s="101" t="s">
        <v>1962</v>
      </c>
      <c r="R248" s="101"/>
    </row>
    <row r="249" spans="1:18" ht="90.95">
      <c r="A249" s="124" t="s">
        <v>2877</v>
      </c>
      <c r="B249" s="125" t="s">
        <v>496</v>
      </c>
      <c r="C249" s="125" t="s">
        <v>675</v>
      </c>
      <c r="D249" s="125" t="s">
        <v>2866</v>
      </c>
      <c r="E249" s="125" t="s">
        <v>2878</v>
      </c>
      <c r="F249" s="125" t="s">
        <v>2879</v>
      </c>
      <c r="G249" s="125" t="s">
        <v>2849</v>
      </c>
      <c r="H249" s="125" t="s">
        <v>2850</v>
      </c>
      <c r="I249" s="125" t="s">
        <v>2869</v>
      </c>
      <c r="J249" s="125" t="s">
        <v>2880</v>
      </c>
      <c r="K249" s="125" t="s">
        <v>2881</v>
      </c>
      <c r="L249" s="125" t="s">
        <v>264</v>
      </c>
      <c r="M249" s="125" t="s">
        <v>851</v>
      </c>
      <c r="N249" s="125" t="s">
        <v>1962</v>
      </c>
      <c r="O249" s="125" t="s">
        <v>851</v>
      </c>
      <c r="P249" s="101" t="s">
        <v>2854</v>
      </c>
      <c r="Q249" s="101" t="s">
        <v>1962</v>
      </c>
      <c r="R249" s="101"/>
    </row>
    <row r="250" spans="1:18" ht="90.95">
      <c r="A250" s="124" t="s">
        <v>2882</v>
      </c>
      <c r="B250" s="125" t="s">
        <v>496</v>
      </c>
      <c r="C250" s="125" t="s">
        <v>675</v>
      </c>
      <c r="D250" s="125" t="s">
        <v>2866</v>
      </c>
      <c r="E250" s="125" t="s">
        <v>2883</v>
      </c>
      <c r="F250" s="125" t="s">
        <v>2884</v>
      </c>
      <c r="G250" s="125" t="s">
        <v>2849</v>
      </c>
      <c r="H250" s="125" t="s">
        <v>2850</v>
      </c>
      <c r="I250" s="125" t="s">
        <v>2869</v>
      </c>
      <c r="J250" s="125" t="s">
        <v>2885</v>
      </c>
      <c r="K250" s="125" t="s">
        <v>2886</v>
      </c>
      <c r="L250" s="125" t="s">
        <v>264</v>
      </c>
      <c r="M250" s="125" t="s">
        <v>851</v>
      </c>
      <c r="N250" s="125" t="s">
        <v>1962</v>
      </c>
      <c r="O250" s="125" t="s">
        <v>851</v>
      </c>
      <c r="P250" s="101" t="s">
        <v>2854</v>
      </c>
      <c r="Q250" s="101" t="s">
        <v>1962</v>
      </c>
      <c r="R250" s="101"/>
    </row>
    <row r="251" spans="1:18" ht="117">
      <c r="A251" s="124" t="s">
        <v>2887</v>
      </c>
      <c r="B251" s="125" t="s">
        <v>496</v>
      </c>
      <c r="C251" s="125" t="s">
        <v>675</v>
      </c>
      <c r="D251" s="125" t="s">
        <v>2866</v>
      </c>
      <c r="E251" s="125" t="s">
        <v>2888</v>
      </c>
      <c r="F251" s="125" t="s">
        <v>2889</v>
      </c>
      <c r="G251" s="125" t="s">
        <v>2849</v>
      </c>
      <c r="H251" s="125" t="s">
        <v>2850</v>
      </c>
      <c r="I251" s="125" t="s">
        <v>2869</v>
      </c>
      <c r="J251" s="125" t="s">
        <v>2890</v>
      </c>
      <c r="K251" s="125" t="s">
        <v>2891</v>
      </c>
      <c r="L251" s="125" t="s">
        <v>264</v>
      </c>
      <c r="M251" s="125" t="s">
        <v>851</v>
      </c>
      <c r="N251" s="125" t="s">
        <v>1962</v>
      </c>
      <c r="O251" s="125" t="s">
        <v>851</v>
      </c>
      <c r="P251" s="101" t="s">
        <v>2854</v>
      </c>
      <c r="Q251" s="101" t="s">
        <v>1962</v>
      </c>
      <c r="R251" s="101"/>
    </row>
    <row r="252" spans="1:18" ht="90.95">
      <c r="A252" s="124" t="s">
        <v>2892</v>
      </c>
      <c r="B252" s="125" t="s">
        <v>496</v>
      </c>
      <c r="C252" s="125" t="s">
        <v>675</v>
      </c>
      <c r="D252" s="125" t="s">
        <v>2866</v>
      </c>
      <c r="E252" s="125" t="s">
        <v>2893</v>
      </c>
      <c r="F252" s="125" t="s">
        <v>2894</v>
      </c>
      <c r="G252" s="125" t="s">
        <v>2849</v>
      </c>
      <c r="H252" s="125" t="s">
        <v>2850</v>
      </c>
      <c r="I252" s="125" t="s">
        <v>2869</v>
      </c>
      <c r="J252" s="125" t="s">
        <v>2895</v>
      </c>
      <c r="K252" s="125" t="s">
        <v>2896</v>
      </c>
      <c r="L252" s="125" t="s">
        <v>264</v>
      </c>
      <c r="M252" s="125" t="s">
        <v>851</v>
      </c>
      <c r="N252" s="125" t="s">
        <v>1962</v>
      </c>
      <c r="O252" s="125" t="s">
        <v>851</v>
      </c>
      <c r="P252" s="101" t="s">
        <v>2854</v>
      </c>
      <c r="Q252" s="101" t="s">
        <v>1962</v>
      </c>
      <c r="R252" s="101"/>
    </row>
    <row r="253" spans="1:18" ht="90.95">
      <c r="A253" s="124" t="s">
        <v>2897</v>
      </c>
      <c r="B253" s="125" t="s">
        <v>496</v>
      </c>
      <c r="C253" s="125" t="s">
        <v>675</v>
      </c>
      <c r="D253" s="125" t="s">
        <v>2866</v>
      </c>
      <c r="E253" s="125" t="s">
        <v>2898</v>
      </c>
      <c r="F253" s="125" t="s">
        <v>2899</v>
      </c>
      <c r="G253" s="125" t="s">
        <v>2849</v>
      </c>
      <c r="H253" s="125" t="s">
        <v>2850</v>
      </c>
      <c r="I253" s="125" t="s">
        <v>2869</v>
      </c>
      <c r="J253" s="125" t="s">
        <v>2900</v>
      </c>
      <c r="K253" s="125" t="s">
        <v>2901</v>
      </c>
      <c r="L253" s="125" t="s">
        <v>264</v>
      </c>
      <c r="M253" s="125" t="s">
        <v>851</v>
      </c>
      <c r="N253" s="125" t="s">
        <v>1962</v>
      </c>
      <c r="O253" s="125" t="s">
        <v>851</v>
      </c>
      <c r="P253" s="101" t="s">
        <v>2854</v>
      </c>
      <c r="Q253" s="101" t="s">
        <v>1962</v>
      </c>
      <c r="R253" s="101"/>
    </row>
    <row r="254" spans="1:18" ht="90.95">
      <c r="A254" s="124" t="s">
        <v>2902</v>
      </c>
      <c r="B254" s="125" t="s">
        <v>496</v>
      </c>
      <c r="C254" s="125" t="s">
        <v>675</v>
      </c>
      <c r="D254" s="125" t="s">
        <v>2903</v>
      </c>
      <c r="E254" s="125" t="s">
        <v>2904</v>
      </c>
      <c r="F254" s="125" t="s">
        <v>2905</v>
      </c>
      <c r="G254" s="125" t="s">
        <v>2849</v>
      </c>
      <c r="H254" s="125" t="s">
        <v>2850</v>
      </c>
      <c r="I254" s="125" t="s">
        <v>2906</v>
      </c>
      <c r="J254" s="125" t="s">
        <v>2907</v>
      </c>
      <c r="K254" s="125" t="s">
        <v>2908</v>
      </c>
      <c r="L254" s="125" t="s">
        <v>264</v>
      </c>
      <c r="M254" s="125" t="s">
        <v>851</v>
      </c>
      <c r="N254" s="125" t="s">
        <v>1962</v>
      </c>
      <c r="O254" s="125" t="s">
        <v>851</v>
      </c>
      <c r="P254" s="101" t="s">
        <v>2854</v>
      </c>
      <c r="Q254" s="101" t="s">
        <v>1962</v>
      </c>
      <c r="R254" s="101"/>
    </row>
    <row r="255" spans="1:18" ht="90.95">
      <c r="A255" s="124" t="s">
        <v>2909</v>
      </c>
      <c r="B255" s="125" t="s">
        <v>496</v>
      </c>
      <c r="C255" s="125" t="s">
        <v>675</v>
      </c>
      <c r="D255" s="125" t="s">
        <v>2903</v>
      </c>
      <c r="E255" s="125" t="s">
        <v>2910</v>
      </c>
      <c r="F255" s="125" t="s">
        <v>2911</v>
      </c>
      <c r="G255" s="125" t="s">
        <v>2849</v>
      </c>
      <c r="H255" s="125" t="s">
        <v>2850</v>
      </c>
      <c r="I255" s="125" t="s">
        <v>2906</v>
      </c>
      <c r="J255" s="125" t="s">
        <v>2912</v>
      </c>
      <c r="K255" s="125" t="s">
        <v>2913</v>
      </c>
      <c r="L255" s="125" t="s">
        <v>264</v>
      </c>
      <c r="M255" s="125" t="s">
        <v>851</v>
      </c>
      <c r="N255" s="125" t="s">
        <v>1962</v>
      </c>
      <c r="O255" s="125" t="s">
        <v>851</v>
      </c>
      <c r="P255" s="101" t="s">
        <v>2854</v>
      </c>
      <c r="Q255" s="101" t="s">
        <v>1962</v>
      </c>
      <c r="R255" s="101"/>
    </row>
    <row r="256" spans="1:18" ht="182.1">
      <c r="A256" s="124" t="s">
        <v>565</v>
      </c>
      <c r="B256" s="125" t="s">
        <v>496</v>
      </c>
      <c r="C256" s="125" t="s">
        <v>566</v>
      </c>
      <c r="D256" s="125" t="s">
        <v>567</v>
      </c>
      <c r="E256" s="125"/>
      <c r="F256" s="125"/>
      <c r="G256" s="125" t="s">
        <v>2849</v>
      </c>
      <c r="H256" s="125" t="s">
        <v>2914</v>
      </c>
      <c r="I256" s="125" t="s">
        <v>2915</v>
      </c>
      <c r="J256" s="125"/>
      <c r="K256" s="125"/>
      <c r="L256" s="125" t="s">
        <v>257</v>
      </c>
      <c r="M256" s="125" t="s">
        <v>2566</v>
      </c>
      <c r="N256" s="125" t="s">
        <v>1962</v>
      </c>
      <c r="O256" s="125" t="s">
        <v>2916</v>
      </c>
      <c r="P256" s="101"/>
      <c r="Q256" s="101"/>
      <c r="R256" s="101"/>
    </row>
    <row r="257" spans="1:18" ht="156">
      <c r="A257" s="124" t="s">
        <v>568</v>
      </c>
      <c r="B257" s="125" t="s">
        <v>569</v>
      </c>
      <c r="C257" s="125" t="s">
        <v>570</v>
      </c>
      <c r="D257" s="125"/>
      <c r="E257" s="125"/>
      <c r="F257" s="125"/>
      <c r="G257" s="125" t="s">
        <v>2917</v>
      </c>
      <c r="H257" s="125" t="s">
        <v>2918</v>
      </c>
      <c r="I257" s="125"/>
      <c r="J257" s="125"/>
      <c r="K257" s="125"/>
      <c r="L257" s="125" t="s">
        <v>257</v>
      </c>
      <c r="M257" s="125" t="s">
        <v>2919</v>
      </c>
      <c r="N257" s="125" t="s">
        <v>1962</v>
      </c>
      <c r="O257" s="125"/>
      <c r="P257" s="101"/>
      <c r="Q257" s="101"/>
      <c r="R257" s="101"/>
    </row>
    <row r="258" spans="1:18" ht="51.95">
      <c r="A258" s="124" t="s">
        <v>2920</v>
      </c>
      <c r="B258" s="125" t="s">
        <v>572</v>
      </c>
      <c r="C258" s="125" t="s">
        <v>305</v>
      </c>
      <c r="D258" s="125"/>
      <c r="E258" s="125"/>
      <c r="F258" s="125"/>
      <c r="G258" s="125" t="s">
        <v>2921</v>
      </c>
      <c r="H258" s="125" t="s">
        <v>2922</v>
      </c>
      <c r="I258" s="125"/>
      <c r="J258" s="125"/>
      <c r="K258" s="125"/>
      <c r="L258" s="125" t="s">
        <v>257</v>
      </c>
      <c r="M258" s="125" t="s">
        <v>2923</v>
      </c>
      <c r="N258" s="125" t="s">
        <v>1962</v>
      </c>
      <c r="O258" s="125"/>
      <c r="P258" s="101"/>
      <c r="Q258" s="101"/>
      <c r="R258" s="101"/>
    </row>
    <row r="259" spans="1:18" ht="182.1">
      <c r="A259" s="124" t="s">
        <v>571</v>
      </c>
      <c r="B259" s="125" t="s">
        <v>572</v>
      </c>
      <c r="C259" s="125" t="s">
        <v>573</v>
      </c>
      <c r="D259" s="125"/>
      <c r="E259" s="125"/>
      <c r="F259" s="125"/>
      <c r="G259" s="125" t="s">
        <v>2924</v>
      </c>
      <c r="H259" s="125" t="s">
        <v>2925</v>
      </c>
      <c r="I259" s="125"/>
      <c r="J259" s="125"/>
      <c r="K259" s="125"/>
      <c r="L259" s="125" t="s">
        <v>257</v>
      </c>
      <c r="M259" s="125" t="s">
        <v>2926</v>
      </c>
      <c r="N259" s="125" t="s">
        <v>1962</v>
      </c>
      <c r="O259" s="125"/>
      <c r="P259" s="101"/>
      <c r="Q259" s="101"/>
      <c r="R259" s="101"/>
    </row>
    <row r="260" spans="1:18" ht="221.1">
      <c r="A260" s="124" t="s">
        <v>574</v>
      </c>
      <c r="B260" s="125" t="s">
        <v>575</v>
      </c>
      <c r="C260" s="125" t="s">
        <v>576</v>
      </c>
      <c r="D260" s="125" t="s">
        <v>577</v>
      </c>
      <c r="E260" s="125"/>
      <c r="F260" s="125"/>
      <c r="G260" s="125" t="s">
        <v>2927</v>
      </c>
      <c r="H260" s="125" t="s">
        <v>2928</v>
      </c>
      <c r="I260" s="125"/>
      <c r="J260" s="125"/>
      <c r="K260" s="125"/>
      <c r="L260" s="125" t="s">
        <v>257</v>
      </c>
      <c r="M260" s="125" t="s">
        <v>2259</v>
      </c>
      <c r="N260" s="125" t="s">
        <v>2078</v>
      </c>
      <c r="O260" s="125" t="s">
        <v>2929</v>
      </c>
      <c r="P260" s="101"/>
      <c r="Q260" s="101"/>
      <c r="R260" s="101"/>
    </row>
    <row r="261" spans="1:18" ht="221.1">
      <c r="A261" s="124" t="s">
        <v>578</v>
      </c>
      <c r="B261" s="125" t="s">
        <v>575</v>
      </c>
      <c r="C261" s="125" t="s">
        <v>576</v>
      </c>
      <c r="D261" s="125" t="s">
        <v>579</v>
      </c>
      <c r="E261" s="125"/>
      <c r="F261" s="125"/>
      <c r="G261" s="125" t="s">
        <v>2927</v>
      </c>
      <c r="H261" s="125" t="s">
        <v>2928</v>
      </c>
      <c r="I261" s="125"/>
      <c r="J261" s="125"/>
      <c r="K261" s="125"/>
      <c r="L261" s="125" t="s">
        <v>257</v>
      </c>
      <c r="M261" s="125" t="s">
        <v>2259</v>
      </c>
      <c r="N261" s="125" t="s">
        <v>2078</v>
      </c>
      <c r="O261" s="125" t="s">
        <v>2929</v>
      </c>
      <c r="P261" s="101"/>
      <c r="Q261" s="101"/>
      <c r="R261" s="101"/>
    </row>
    <row r="262" spans="1:18" ht="195">
      <c r="A262" s="124" t="s">
        <v>2930</v>
      </c>
      <c r="B262" s="125" t="s">
        <v>575</v>
      </c>
      <c r="C262" s="125" t="s">
        <v>576</v>
      </c>
      <c r="D262" s="125" t="s">
        <v>2931</v>
      </c>
      <c r="E262" s="125"/>
      <c r="F262" s="125"/>
      <c r="G262" s="125" t="s">
        <v>2927</v>
      </c>
      <c r="H262" s="125" t="s">
        <v>2928</v>
      </c>
      <c r="I262" s="125"/>
      <c r="J262" s="125"/>
      <c r="K262" s="125"/>
      <c r="L262" s="125" t="s">
        <v>257</v>
      </c>
      <c r="M262" s="125" t="s">
        <v>2259</v>
      </c>
      <c r="N262" s="125" t="s">
        <v>2078</v>
      </c>
      <c r="O262" s="125" t="s">
        <v>2929</v>
      </c>
      <c r="P262" s="101"/>
      <c r="Q262" s="101"/>
      <c r="R262" s="101"/>
    </row>
    <row r="263" spans="1:18" ht="182.1">
      <c r="A263" s="124" t="s">
        <v>2932</v>
      </c>
      <c r="B263" s="125" t="s">
        <v>575</v>
      </c>
      <c r="C263" s="125" t="s">
        <v>576</v>
      </c>
      <c r="D263" s="125" t="s">
        <v>2933</v>
      </c>
      <c r="E263" s="125"/>
      <c r="F263" s="125"/>
      <c r="G263" s="125" t="s">
        <v>2927</v>
      </c>
      <c r="H263" s="125" t="s">
        <v>2928</v>
      </c>
      <c r="I263" s="125"/>
      <c r="J263" s="125"/>
      <c r="K263" s="125"/>
      <c r="L263" s="125" t="s">
        <v>257</v>
      </c>
      <c r="M263" s="125" t="s">
        <v>2259</v>
      </c>
      <c r="N263" s="125" t="s">
        <v>2078</v>
      </c>
      <c r="O263" s="125" t="s">
        <v>2929</v>
      </c>
      <c r="P263" s="101"/>
      <c r="Q263" s="101"/>
      <c r="R263" s="101"/>
    </row>
    <row r="264" spans="1:18" ht="260.10000000000002">
      <c r="A264" s="124" t="s">
        <v>2934</v>
      </c>
      <c r="B264" s="125" t="s">
        <v>575</v>
      </c>
      <c r="C264" s="125" t="s">
        <v>576</v>
      </c>
      <c r="D264" s="125" t="s">
        <v>2935</v>
      </c>
      <c r="E264" s="125"/>
      <c r="F264" s="125"/>
      <c r="G264" s="125" t="s">
        <v>2927</v>
      </c>
      <c r="H264" s="125" t="s">
        <v>2928</v>
      </c>
      <c r="I264" s="125"/>
      <c r="J264" s="125"/>
      <c r="K264" s="125"/>
      <c r="L264" s="125" t="s">
        <v>257</v>
      </c>
      <c r="M264" s="125" t="s">
        <v>2259</v>
      </c>
      <c r="N264" s="125" t="s">
        <v>2078</v>
      </c>
      <c r="O264" s="125" t="s">
        <v>2936</v>
      </c>
      <c r="P264" s="101"/>
      <c r="Q264" s="101"/>
      <c r="R264" s="101"/>
    </row>
    <row r="265" spans="1:18" ht="156">
      <c r="A265" s="124" t="s">
        <v>2937</v>
      </c>
      <c r="B265" s="125" t="s">
        <v>575</v>
      </c>
      <c r="C265" s="125" t="s">
        <v>576</v>
      </c>
      <c r="D265" s="125" t="s">
        <v>2938</v>
      </c>
      <c r="E265" s="125"/>
      <c r="F265" s="125"/>
      <c r="G265" s="125" t="s">
        <v>2927</v>
      </c>
      <c r="H265" s="125" t="s">
        <v>2928</v>
      </c>
      <c r="I265" s="125"/>
      <c r="J265" s="125"/>
      <c r="K265" s="125"/>
      <c r="L265" s="125" t="s">
        <v>257</v>
      </c>
      <c r="M265" s="125" t="s">
        <v>2259</v>
      </c>
      <c r="N265" s="125" t="s">
        <v>2078</v>
      </c>
      <c r="O265" s="125" t="s">
        <v>2936</v>
      </c>
      <c r="P265" s="101"/>
      <c r="Q265" s="101"/>
      <c r="R265" s="101"/>
    </row>
    <row r="266" spans="1:18" ht="260.10000000000002">
      <c r="A266" s="124" t="s">
        <v>2939</v>
      </c>
      <c r="B266" s="125" t="s">
        <v>575</v>
      </c>
      <c r="C266" s="125" t="s">
        <v>576</v>
      </c>
      <c r="D266" s="125" t="s">
        <v>2940</v>
      </c>
      <c r="E266" s="125"/>
      <c r="F266" s="125"/>
      <c r="G266" s="125" t="s">
        <v>2927</v>
      </c>
      <c r="H266" s="125" t="s">
        <v>2928</v>
      </c>
      <c r="I266" s="125"/>
      <c r="J266" s="125"/>
      <c r="K266" s="125"/>
      <c r="L266" s="125" t="s">
        <v>257</v>
      </c>
      <c r="M266" s="125" t="s">
        <v>2259</v>
      </c>
      <c r="N266" s="125" t="s">
        <v>2078</v>
      </c>
      <c r="O266" s="125" t="s">
        <v>2936</v>
      </c>
      <c r="P266" s="101"/>
      <c r="Q266" s="101"/>
      <c r="R266" s="101"/>
    </row>
    <row r="267" spans="1:18" ht="129.94999999999999">
      <c r="A267" s="124" t="s">
        <v>580</v>
      </c>
      <c r="B267" s="125" t="s">
        <v>581</v>
      </c>
      <c r="C267" s="125" t="s">
        <v>582</v>
      </c>
      <c r="D267" s="125" t="s">
        <v>583</v>
      </c>
      <c r="E267" s="125"/>
      <c r="F267" s="125"/>
      <c r="G267" s="125" t="s">
        <v>2941</v>
      </c>
      <c r="H267" s="125" t="s">
        <v>2942</v>
      </c>
      <c r="I267" s="125" t="s">
        <v>2943</v>
      </c>
      <c r="J267" s="125"/>
      <c r="K267" s="125"/>
      <c r="L267" s="125" t="s">
        <v>2041</v>
      </c>
      <c r="M267" s="125" t="s">
        <v>2228</v>
      </c>
      <c r="N267" s="125" t="s">
        <v>1977</v>
      </c>
      <c r="O267" s="125" t="s">
        <v>2944</v>
      </c>
      <c r="P267" s="101" t="s">
        <v>2228</v>
      </c>
      <c r="Q267" s="101" t="s">
        <v>1977</v>
      </c>
      <c r="R267" s="101" t="s">
        <v>2944</v>
      </c>
    </row>
    <row r="268" spans="1:18" ht="78">
      <c r="A268" s="124" t="s">
        <v>2945</v>
      </c>
      <c r="B268" s="125" t="s">
        <v>581</v>
      </c>
      <c r="C268" s="125" t="s">
        <v>2946</v>
      </c>
      <c r="D268" s="125" t="s">
        <v>2947</v>
      </c>
      <c r="E268" s="125"/>
      <c r="F268" s="125"/>
      <c r="G268" s="125" t="s">
        <v>2948</v>
      </c>
      <c r="H268" s="125" t="s">
        <v>2949</v>
      </c>
      <c r="I268" s="125" t="s">
        <v>2950</v>
      </c>
      <c r="J268" s="125"/>
      <c r="K268" s="125"/>
      <c r="L268" s="125" t="s">
        <v>257</v>
      </c>
      <c r="M268" s="125" t="s">
        <v>2008</v>
      </c>
      <c r="N268" s="125" t="s">
        <v>1977</v>
      </c>
      <c r="O268" s="125" t="s">
        <v>2951</v>
      </c>
      <c r="P268" s="101"/>
      <c r="Q268" s="101"/>
      <c r="R268" s="101"/>
    </row>
    <row r="269" spans="1:18" ht="78">
      <c r="A269" s="124" t="s">
        <v>2952</v>
      </c>
      <c r="B269" s="125" t="s">
        <v>581</v>
      </c>
      <c r="C269" s="125" t="s">
        <v>2946</v>
      </c>
      <c r="D269" s="125" t="s">
        <v>2953</v>
      </c>
      <c r="E269" s="125"/>
      <c r="F269" s="125"/>
      <c r="G269" s="125" t="s">
        <v>2948</v>
      </c>
      <c r="H269" s="125" t="s">
        <v>2949</v>
      </c>
      <c r="I269" s="125" t="s">
        <v>2954</v>
      </c>
      <c r="J269" s="125"/>
      <c r="K269" s="125"/>
      <c r="L269" s="125" t="s">
        <v>257</v>
      </c>
      <c r="M269" s="125" t="s">
        <v>1977</v>
      </c>
      <c r="N269" s="125" t="s">
        <v>1977</v>
      </c>
      <c r="O269" s="125" t="s">
        <v>2955</v>
      </c>
      <c r="P269" s="101"/>
      <c r="Q269" s="101"/>
      <c r="R269" s="101"/>
    </row>
    <row r="270" spans="1:18" ht="156">
      <c r="A270" s="124" t="s">
        <v>2956</v>
      </c>
      <c r="B270" s="125" t="s">
        <v>2957</v>
      </c>
      <c r="C270" s="125" t="s">
        <v>2958</v>
      </c>
      <c r="D270" s="125"/>
      <c r="E270" s="125"/>
      <c r="F270" s="125"/>
      <c r="G270" s="125" t="s">
        <v>2959</v>
      </c>
      <c r="H270" s="125" t="s">
        <v>2960</v>
      </c>
      <c r="I270" s="125" t="s">
        <v>2961</v>
      </c>
      <c r="J270" s="125"/>
      <c r="K270" s="125"/>
      <c r="L270" s="125" t="s">
        <v>257</v>
      </c>
      <c r="M270" s="125" t="s">
        <v>2962</v>
      </c>
      <c r="N270" s="125" t="s">
        <v>1962</v>
      </c>
      <c r="O270" s="125" t="s">
        <v>2962</v>
      </c>
      <c r="P270" s="101"/>
      <c r="Q270" s="101"/>
      <c r="R270" s="101"/>
    </row>
    <row r="271" spans="1:18" ht="129.94999999999999">
      <c r="A271" s="124" t="s">
        <v>584</v>
      </c>
      <c r="B271" s="125" t="s">
        <v>585</v>
      </c>
      <c r="C271" s="125" t="s">
        <v>586</v>
      </c>
      <c r="D271" s="125" t="s">
        <v>587</v>
      </c>
      <c r="E271" s="125" t="s">
        <v>2963</v>
      </c>
      <c r="F271" s="125" t="s">
        <v>2964</v>
      </c>
      <c r="G271" s="125" t="s">
        <v>2965</v>
      </c>
      <c r="H271" s="125" t="s">
        <v>2966</v>
      </c>
      <c r="I271" s="125" t="s">
        <v>2967</v>
      </c>
      <c r="J271" s="125" t="s">
        <v>2968</v>
      </c>
      <c r="K271" s="125" t="s">
        <v>2969</v>
      </c>
      <c r="L271" s="125" t="s">
        <v>257</v>
      </c>
      <c r="M271" s="125" t="s">
        <v>2970</v>
      </c>
      <c r="N271" s="125" t="s">
        <v>1962</v>
      </c>
      <c r="O271" s="125"/>
      <c r="P271" s="101"/>
      <c r="Q271" s="101"/>
      <c r="R271" s="101"/>
    </row>
    <row r="272" spans="1:18" ht="129.94999999999999">
      <c r="A272" s="124" t="s">
        <v>588</v>
      </c>
      <c r="B272" s="125" t="s">
        <v>585</v>
      </c>
      <c r="C272" s="125" t="s">
        <v>589</v>
      </c>
      <c r="D272" s="125" t="s">
        <v>590</v>
      </c>
      <c r="E272" s="125" t="s">
        <v>2971</v>
      </c>
      <c r="F272" s="125" t="s">
        <v>2972</v>
      </c>
      <c r="G272" s="125" t="s">
        <v>2973</v>
      </c>
      <c r="H272" s="125" t="s">
        <v>2966</v>
      </c>
      <c r="I272" s="125" t="s">
        <v>2974</v>
      </c>
      <c r="J272" s="125" t="s">
        <v>2975</v>
      </c>
      <c r="K272" s="125" t="s">
        <v>2976</v>
      </c>
      <c r="L272" s="125" t="s">
        <v>257</v>
      </c>
      <c r="M272" s="125" t="s">
        <v>2970</v>
      </c>
      <c r="N272" s="125" t="s">
        <v>1962</v>
      </c>
      <c r="O272" s="125"/>
      <c r="P272" s="101"/>
      <c r="Q272" s="101"/>
      <c r="R272" s="101"/>
    </row>
    <row r="273" spans="1:18" ht="129.94999999999999">
      <c r="A273" s="124" t="s">
        <v>591</v>
      </c>
      <c r="B273" s="125" t="s">
        <v>585</v>
      </c>
      <c r="C273" s="125" t="s">
        <v>589</v>
      </c>
      <c r="D273" s="125" t="s">
        <v>592</v>
      </c>
      <c r="E273" s="125" t="s">
        <v>2977</v>
      </c>
      <c r="F273" s="125" t="s">
        <v>2978</v>
      </c>
      <c r="G273" s="125" t="s">
        <v>2973</v>
      </c>
      <c r="H273" s="125" t="s">
        <v>2966</v>
      </c>
      <c r="I273" s="125" t="s">
        <v>2979</v>
      </c>
      <c r="J273" s="125" t="s">
        <v>2980</v>
      </c>
      <c r="K273" s="125" t="s">
        <v>2981</v>
      </c>
      <c r="L273" s="125" t="s">
        <v>257</v>
      </c>
      <c r="M273" s="125" t="s">
        <v>2970</v>
      </c>
      <c r="N273" s="125" t="s">
        <v>1962</v>
      </c>
      <c r="O273" s="125"/>
      <c r="P273" s="101"/>
      <c r="Q273" s="101"/>
      <c r="R273" s="101"/>
    </row>
    <row r="274" spans="1:18" ht="129.94999999999999">
      <c r="A274" s="124" t="s">
        <v>593</v>
      </c>
      <c r="B274" s="125" t="s">
        <v>585</v>
      </c>
      <c r="C274" s="125" t="s">
        <v>589</v>
      </c>
      <c r="D274" s="125" t="s">
        <v>594</v>
      </c>
      <c r="E274" s="125" t="s">
        <v>2982</v>
      </c>
      <c r="F274" s="125" t="s">
        <v>2983</v>
      </c>
      <c r="G274" s="125" t="s">
        <v>2984</v>
      </c>
      <c r="H274" s="125" t="s">
        <v>2966</v>
      </c>
      <c r="I274" s="125" t="s">
        <v>2985</v>
      </c>
      <c r="J274" s="125" t="s">
        <v>2986</v>
      </c>
      <c r="K274" s="125" t="s">
        <v>2987</v>
      </c>
      <c r="L274" s="125" t="s">
        <v>257</v>
      </c>
      <c r="M274" s="125" t="s">
        <v>2970</v>
      </c>
      <c r="N274" s="125" t="s">
        <v>1962</v>
      </c>
      <c r="O274" s="125"/>
      <c r="P274" s="101"/>
      <c r="Q274" s="101"/>
      <c r="R274" s="101"/>
    </row>
    <row r="275" spans="1:18" ht="129.94999999999999">
      <c r="A275" s="124" t="s">
        <v>595</v>
      </c>
      <c r="B275" s="125" t="s">
        <v>596</v>
      </c>
      <c r="C275" s="125" t="s">
        <v>597</v>
      </c>
      <c r="D275" s="125" t="s">
        <v>598</v>
      </c>
      <c r="E275" s="125" t="s">
        <v>2988</v>
      </c>
      <c r="F275" s="125"/>
      <c r="G275" s="125" t="s">
        <v>2989</v>
      </c>
      <c r="H275" s="125" t="s">
        <v>2990</v>
      </c>
      <c r="I275" s="125" t="s">
        <v>2991</v>
      </c>
      <c r="J275" s="125"/>
      <c r="K275" s="125"/>
      <c r="L275" s="125" t="s">
        <v>2041</v>
      </c>
      <c r="M275" s="125" t="s">
        <v>297</v>
      </c>
      <c r="N275" s="125" t="s">
        <v>1962</v>
      </c>
      <c r="O275" s="125" t="s">
        <v>2992</v>
      </c>
      <c r="P275" s="101" t="s">
        <v>297</v>
      </c>
      <c r="Q275" s="101" t="s">
        <v>297</v>
      </c>
      <c r="R275" s="101" t="s">
        <v>2993</v>
      </c>
    </row>
    <row r="276" spans="1:18" ht="168.95">
      <c r="A276" s="124" t="s">
        <v>599</v>
      </c>
      <c r="B276" s="125" t="s">
        <v>600</v>
      </c>
      <c r="C276" s="125" t="s">
        <v>457</v>
      </c>
      <c r="D276" s="125" t="s">
        <v>601</v>
      </c>
      <c r="E276" s="125"/>
      <c r="F276" s="125"/>
      <c r="G276" s="125" t="s">
        <v>2994</v>
      </c>
      <c r="H276" s="125" t="s">
        <v>2995</v>
      </c>
      <c r="I276" s="125" t="s">
        <v>2996</v>
      </c>
      <c r="J276" s="125"/>
      <c r="K276" s="125"/>
      <c r="L276" s="125" t="s">
        <v>257</v>
      </c>
      <c r="M276" s="125" t="s">
        <v>2997</v>
      </c>
      <c r="N276" s="125" t="s">
        <v>1962</v>
      </c>
      <c r="O276" s="125"/>
      <c r="P276" s="101" t="s">
        <v>1962</v>
      </c>
      <c r="Q276" s="101" t="s">
        <v>1962</v>
      </c>
      <c r="R276" s="101" t="s">
        <v>370</v>
      </c>
    </row>
    <row r="277" spans="1:18" ht="117">
      <c r="A277" s="124" t="s">
        <v>2998</v>
      </c>
      <c r="B277" s="125" t="s">
        <v>600</v>
      </c>
      <c r="C277" s="125" t="s">
        <v>2999</v>
      </c>
      <c r="D277" s="125" t="s">
        <v>3000</v>
      </c>
      <c r="E277" s="125"/>
      <c r="F277" s="125"/>
      <c r="G277" s="125" t="s">
        <v>2994</v>
      </c>
      <c r="H277" s="125" t="s">
        <v>3001</v>
      </c>
      <c r="I277" s="125" t="s">
        <v>3002</v>
      </c>
      <c r="J277" s="125"/>
      <c r="K277" s="125"/>
      <c r="L277" s="125" t="s">
        <v>257</v>
      </c>
      <c r="M277" s="125" t="s">
        <v>3003</v>
      </c>
      <c r="N277" s="125" t="s">
        <v>2078</v>
      </c>
      <c r="O277" s="125"/>
      <c r="P277" s="101" t="s">
        <v>370</v>
      </c>
      <c r="Q277" s="101" t="s">
        <v>370</v>
      </c>
      <c r="R277" s="101"/>
    </row>
    <row r="278" spans="1:18" ht="78">
      <c r="A278" s="124" t="s">
        <v>602</v>
      </c>
      <c r="B278" s="125" t="s">
        <v>600</v>
      </c>
      <c r="C278" s="125" t="s">
        <v>603</v>
      </c>
      <c r="D278" s="125" t="s">
        <v>604</v>
      </c>
      <c r="E278" s="125"/>
      <c r="F278" s="125"/>
      <c r="G278" s="125" t="s">
        <v>2994</v>
      </c>
      <c r="H278" s="125" t="s">
        <v>3004</v>
      </c>
      <c r="I278" s="125" t="s">
        <v>3005</v>
      </c>
      <c r="J278" s="125"/>
      <c r="K278" s="125"/>
      <c r="L278" s="125" t="s">
        <v>257</v>
      </c>
      <c r="M278" s="125" t="s">
        <v>2131</v>
      </c>
      <c r="N278" s="125" t="s">
        <v>370</v>
      </c>
      <c r="O278" s="125"/>
      <c r="P278" s="101" t="s">
        <v>370</v>
      </c>
      <c r="Q278" s="101" t="s">
        <v>370</v>
      </c>
      <c r="R278" s="101"/>
    </row>
    <row r="279" spans="1:18" ht="78">
      <c r="A279" s="124" t="s">
        <v>605</v>
      </c>
      <c r="B279" s="125" t="s">
        <v>600</v>
      </c>
      <c r="C279" s="125" t="s">
        <v>603</v>
      </c>
      <c r="D279" s="125" t="s">
        <v>606</v>
      </c>
      <c r="E279" s="125"/>
      <c r="F279" s="125"/>
      <c r="G279" s="125" t="s">
        <v>2994</v>
      </c>
      <c r="H279" s="125" t="s">
        <v>3004</v>
      </c>
      <c r="I279" s="125" t="s">
        <v>606</v>
      </c>
      <c r="J279" s="125"/>
      <c r="K279" s="125"/>
      <c r="L279" s="125" t="s">
        <v>257</v>
      </c>
      <c r="M279" s="125" t="s">
        <v>2131</v>
      </c>
      <c r="N279" s="125" t="s">
        <v>370</v>
      </c>
      <c r="O279" s="125"/>
      <c r="P279" s="101" t="s">
        <v>370</v>
      </c>
      <c r="Q279" s="101" t="s">
        <v>370</v>
      </c>
      <c r="R279" s="101"/>
    </row>
    <row r="280" spans="1:18" ht="195">
      <c r="A280" s="124" t="s">
        <v>607</v>
      </c>
      <c r="B280" s="125" t="s">
        <v>600</v>
      </c>
      <c r="C280" s="125" t="s">
        <v>608</v>
      </c>
      <c r="D280" s="125" t="s">
        <v>609</v>
      </c>
      <c r="E280" s="125" t="s">
        <v>3006</v>
      </c>
      <c r="F280" s="125"/>
      <c r="G280" s="125" t="s">
        <v>2994</v>
      </c>
      <c r="H280" s="125" t="s">
        <v>3007</v>
      </c>
      <c r="I280" s="125" t="s">
        <v>3008</v>
      </c>
      <c r="J280" s="125"/>
      <c r="K280" s="125"/>
      <c r="L280" s="125" t="s">
        <v>257</v>
      </c>
      <c r="M280" s="125" t="s">
        <v>3009</v>
      </c>
      <c r="N280" s="125" t="s">
        <v>370</v>
      </c>
      <c r="O280" s="125" t="s">
        <v>3010</v>
      </c>
      <c r="P280" s="101" t="s">
        <v>370</v>
      </c>
      <c r="Q280" s="101" t="s">
        <v>370</v>
      </c>
      <c r="R280" s="101"/>
    </row>
    <row r="281" spans="1:18" ht="104.1">
      <c r="A281" s="124" t="s">
        <v>610</v>
      </c>
      <c r="B281" s="125" t="s">
        <v>600</v>
      </c>
      <c r="C281" s="125" t="s">
        <v>611</v>
      </c>
      <c r="D281" s="125" t="s">
        <v>612</v>
      </c>
      <c r="E281" s="125"/>
      <c r="F281" s="125"/>
      <c r="G281" s="125" t="s">
        <v>2994</v>
      </c>
      <c r="H281" s="125" t="s">
        <v>3011</v>
      </c>
      <c r="I281" s="125" t="s">
        <v>3012</v>
      </c>
      <c r="J281" s="125"/>
      <c r="K281" s="125"/>
      <c r="L281" s="125" t="s">
        <v>257</v>
      </c>
      <c r="M281" s="125" t="s">
        <v>3013</v>
      </c>
      <c r="N281" s="125" t="s">
        <v>1962</v>
      </c>
      <c r="O281" s="125"/>
      <c r="P281" s="101" t="s">
        <v>370</v>
      </c>
      <c r="Q281" s="101" t="s">
        <v>370</v>
      </c>
      <c r="R281" s="101"/>
    </row>
    <row r="282" spans="1:18" ht="117">
      <c r="A282" s="124" t="s">
        <v>613</v>
      </c>
      <c r="B282" s="125" t="s">
        <v>600</v>
      </c>
      <c r="C282" s="125" t="s">
        <v>614</v>
      </c>
      <c r="D282" s="125"/>
      <c r="E282" s="125" t="s">
        <v>3014</v>
      </c>
      <c r="F282" s="125"/>
      <c r="G282" s="125" t="s">
        <v>2994</v>
      </c>
      <c r="H282" s="125" t="s">
        <v>3015</v>
      </c>
      <c r="I282" s="125" t="s">
        <v>3016</v>
      </c>
      <c r="J282" s="125"/>
      <c r="K282" s="125"/>
      <c r="L282" s="125" t="s">
        <v>257</v>
      </c>
      <c r="M282" s="125" t="s">
        <v>3017</v>
      </c>
      <c r="N282" s="125" t="s">
        <v>2698</v>
      </c>
      <c r="O282" s="125"/>
      <c r="P282" s="101" t="s">
        <v>370</v>
      </c>
      <c r="Q282" s="101" t="s">
        <v>370</v>
      </c>
      <c r="R282" s="101"/>
    </row>
    <row r="283" spans="1:18" ht="104.1">
      <c r="A283" s="124" t="s">
        <v>3018</v>
      </c>
      <c r="B283" s="125" t="s">
        <v>600</v>
      </c>
      <c r="C283" s="125" t="s">
        <v>3019</v>
      </c>
      <c r="D283" s="125" t="s">
        <v>3020</v>
      </c>
      <c r="E283" s="125"/>
      <c r="F283" s="125"/>
      <c r="G283" s="125" t="s">
        <v>2994</v>
      </c>
      <c r="H283" s="125" t="s">
        <v>3021</v>
      </c>
      <c r="I283" s="125" t="s">
        <v>3022</v>
      </c>
      <c r="J283" s="125"/>
      <c r="K283" s="125"/>
      <c r="L283" s="125" t="s">
        <v>257</v>
      </c>
      <c r="M283" s="125" t="s">
        <v>2131</v>
      </c>
      <c r="N283" s="125" t="s">
        <v>1962</v>
      </c>
      <c r="O283" s="125"/>
      <c r="P283" s="101" t="s">
        <v>370</v>
      </c>
      <c r="Q283" s="101" t="s">
        <v>370</v>
      </c>
      <c r="R283" s="101"/>
    </row>
    <row r="284" spans="1:18" ht="129.94999999999999">
      <c r="A284" s="124" t="s">
        <v>616</v>
      </c>
      <c r="B284" s="125" t="s">
        <v>617</v>
      </c>
      <c r="C284" s="125" t="s">
        <v>618</v>
      </c>
      <c r="D284" s="125" t="s">
        <v>619</v>
      </c>
      <c r="E284" s="125" t="s">
        <v>619</v>
      </c>
      <c r="F284" s="125"/>
      <c r="G284" s="125" t="s">
        <v>2994</v>
      </c>
      <c r="H284" s="125" t="s">
        <v>3023</v>
      </c>
      <c r="I284" s="125" t="s">
        <v>3024</v>
      </c>
      <c r="J284" s="125"/>
      <c r="K284" s="125" t="s">
        <v>3025</v>
      </c>
      <c r="L284" s="125" t="s">
        <v>2041</v>
      </c>
      <c r="M284" s="125" t="s">
        <v>3026</v>
      </c>
      <c r="N284" s="125" t="s">
        <v>1962</v>
      </c>
      <c r="O284" s="125"/>
      <c r="P284" s="101" t="s">
        <v>3026</v>
      </c>
      <c r="Q284" s="101" t="s">
        <v>1962</v>
      </c>
      <c r="R284" s="101"/>
    </row>
    <row r="285" spans="1:18" ht="104.1">
      <c r="A285" s="124" t="s">
        <v>620</v>
      </c>
      <c r="B285" s="125" t="s">
        <v>621</v>
      </c>
      <c r="C285" s="125" t="s">
        <v>622</v>
      </c>
      <c r="D285" s="125" t="s">
        <v>623</v>
      </c>
      <c r="E285" s="125"/>
      <c r="F285" s="125"/>
      <c r="G285" s="125" t="s">
        <v>3027</v>
      </c>
      <c r="H285" s="125" t="s">
        <v>2148</v>
      </c>
      <c r="I285" s="125"/>
      <c r="J285" s="125"/>
      <c r="K285" s="125"/>
      <c r="L285" s="125" t="s">
        <v>264</v>
      </c>
      <c r="M285" s="125"/>
      <c r="N285" s="125"/>
      <c r="O285" s="125"/>
      <c r="P285" s="101" t="s">
        <v>1983</v>
      </c>
      <c r="Q285" s="101" t="s">
        <v>1962</v>
      </c>
      <c r="R285" s="101"/>
    </row>
    <row r="286" spans="1:18" ht="143.1">
      <c r="A286" s="124" t="s">
        <v>624</v>
      </c>
      <c r="B286" s="125" t="s">
        <v>625</v>
      </c>
      <c r="C286" s="125" t="s">
        <v>626</v>
      </c>
      <c r="D286" s="125" t="s">
        <v>627</v>
      </c>
      <c r="E286" s="125"/>
      <c r="F286" s="125"/>
      <c r="G286" s="125" t="s">
        <v>3028</v>
      </c>
      <c r="H286" s="125" t="s">
        <v>3029</v>
      </c>
      <c r="I286" s="125" t="s">
        <v>3030</v>
      </c>
      <c r="J286" s="125"/>
      <c r="K286" s="125"/>
      <c r="L286" s="125" t="s">
        <v>3031</v>
      </c>
      <c r="M286" s="125" t="s">
        <v>3032</v>
      </c>
      <c r="N286" s="125" t="s">
        <v>3033</v>
      </c>
      <c r="O286" s="125"/>
      <c r="P286" s="101" t="s">
        <v>3032</v>
      </c>
      <c r="Q286" s="101" t="s">
        <v>3033</v>
      </c>
      <c r="R286" s="101"/>
    </row>
    <row r="287" spans="1:18" ht="143.1">
      <c r="A287" s="124" t="s">
        <v>3034</v>
      </c>
      <c r="B287" s="125" t="s">
        <v>625</v>
      </c>
      <c r="C287" s="125" t="s">
        <v>626</v>
      </c>
      <c r="D287" s="125" t="s">
        <v>3035</v>
      </c>
      <c r="E287" s="125"/>
      <c r="F287" s="125"/>
      <c r="G287" s="125" t="s">
        <v>3028</v>
      </c>
      <c r="H287" s="125" t="s">
        <v>3029</v>
      </c>
      <c r="I287" s="125" t="s">
        <v>3036</v>
      </c>
      <c r="J287" s="125"/>
      <c r="K287" s="125"/>
      <c r="L287" s="125" t="s">
        <v>3031</v>
      </c>
      <c r="M287" s="125" t="s">
        <v>3032</v>
      </c>
      <c r="N287" s="125" t="s">
        <v>3033</v>
      </c>
      <c r="O287" s="125"/>
      <c r="P287" s="101" t="s">
        <v>3032</v>
      </c>
      <c r="Q287" s="101" t="s">
        <v>3033</v>
      </c>
      <c r="R287" s="101"/>
    </row>
    <row r="288" spans="1:18" ht="299.10000000000002">
      <c r="A288" s="124" t="s">
        <v>630</v>
      </c>
      <c r="B288" s="125" t="s">
        <v>631</v>
      </c>
      <c r="C288" s="125" t="s">
        <v>285</v>
      </c>
      <c r="D288" s="125" t="s">
        <v>632</v>
      </c>
      <c r="E288" s="125"/>
      <c r="F288" s="125"/>
      <c r="G288" s="125" t="s">
        <v>3037</v>
      </c>
      <c r="H288" s="125" t="s">
        <v>3038</v>
      </c>
      <c r="I288" s="125" t="s">
        <v>3039</v>
      </c>
      <c r="J288" s="125"/>
      <c r="K288" s="125"/>
      <c r="L288" s="125" t="s">
        <v>2041</v>
      </c>
      <c r="M288" s="125" t="s">
        <v>3040</v>
      </c>
      <c r="N288" s="125" t="s">
        <v>1962</v>
      </c>
      <c r="O288" s="125"/>
      <c r="P288" s="101" t="s">
        <v>3041</v>
      </c>
      <c r="Q288" s="101" t="s">
        <v>1962</v>
      </c>
      <c r="R288" s="101"/>
    </row>
    <row r="289" spans="1:18" ht="299.10000000000002">
      <c r="A289" s="124" t="s">
        <v>633</v>
      </c>
      <c r="B289" s="125" t="s">
        <v>631</v>
      </c>
      <c r="C289" s="125" t="s">
        <v>285</v>
      </c>
      <c r="D289" s="125" t="s">
        <v>634</v>
      </c>
      <c r="E289" s="125"/>
      <c r="F289" s="125"/>
      <c r="G289" s="125" t="s">
        <v>3037</v>
      </c>
      <c r="H289" s="125" t="s">
        <v>3038</v>
      </c>
      <c r="I289" s="125" t="s">
        <v>3042</v>
      </c>
      <c r="J289" s="125"/>
      <c r="K289" s="125"/>
      <c r="L289" s="125" t="s">
        <v>2041</v>
      </c>
      <c r="M289" s="125" t="s">
        <v>3040</v>
      </c>
      <c r="N289" s="125" t="s">
        <v>1962</v>
      </c>
      <c r="O289" s="125"/>
      <c r="P289" s="101" t="s">
        <v>3041</v>
      </c>
      <c r="Q289" s="101" t="s">
        <v>1962</v>
      </c>
      <c r="R289" s="101"/>
    </row>
    <row r="290" spans="1:18" ht="299.10000000000002">
      <c r="A290" s="124" t="s">
        <v>635</v>
      </c>
      <c r="B290" s="125" t="s">
        <v>631</v>
      </c>
      <c r="C290" s="125" t="s">
        <v>285</v>
      </c>
      <c r="D290" s="125" t="s">
        <v>636</v>
      </c>
      <c r="E290" s="125"/>
      <c r="F290" s="125"/>
      <c r="G290" s="125" t="s">
        <v>3037</v>
      </c>
      <c r="H290" s="125" t="s">
        <v>3038</v>
      </c>
      <c r="I290" s="125" t="s">
        <v>3043</v>
      </c>
      <c r="J290" s="125"/>
      <c r="K290" s="125"/>
      <c r="L290" s="125" t="s">
        <v>2041</v>
      </c>
      <c r="M290" s="125" t="s">
        <v>3040</v>
      </c>
      <c r="N290" s="125" t="s">
        <v>1962</v>
      </c>
      <c r="O290" s="125"/>
      <c r="P290" s="101" t="s">
        <v>3041</v>
      </c>
      <c r="Q290" s="101" t="s">
        <v>1962</v>
      </c>
      <c r="R290" s="101"/>
    </row>
    <row r="291" spans="1:18" ht="117">
      <c r="A291" s="124" t="s">
        <v>3044</v>
      </c>
      <c r="B291" s="125" t="s">
        <v>631</v>
      </c>
      <c r="C291" s="125" t="s">
        <v>3045</v>
      </c>
      <c r="D291" s="125" t="s">
        <v>3046</v>
      </c>
      <c r="E291" s="125"/>
      <c r="F291" s="125"/>
      <c r="G291" s="125" t="s">
        <v>3047</v>
      </c>
      <c r="H291" s="125" t="s">
        <v>3048</v>
      </c>
      <c r="I291" s="125" t="s">
        <v>3049</v>
      </c>
      <c r="J291" s="125"/>
      <c r="K291" s="125"/>
      <c r="L291" s="125" t="s">
        <v>264</v>
      </c>
      <c r="M291" s="125"/>
      <c r="N291" s="125"/>
      <c r="O291" s="125"/>
      <c r="P291" s="101" t="s">
        <v>3050</v>
      </c>
      <c r="Q291" s="101" t="s">
        <v>1962</v>
      </c>
      <c r="R291" s="101"/>
    </row>
    <row r="292" spans="1:18" ht="65.099999999999994">
      <c r="A292" s="124" t="s">
        <v>3051</v>
      </c>
      <c r="B292" s="125" t="s">
        <v>3052</v>
      </c>
      <c r="C292" s="125" t="s">
        <v>2692</v>
      </c>
      <c r="D292" s="125"/>
      <c r="E292" s="125"/>
      <c r="F292" s="125"/>
      <c r="G292" s="125" t="s">
        <v>3053</v>
      </c>
      <c r="H292" s="125" t="s">
        <v>3054</v>
      </c>
      <c r="I292" s="125"/>
      <c r="J292" s="125"/>
      <c r="K292" s="125"/>
      <c r="L292" s="125" t="s">
        <v>257</v>
      </c>
      <c r="M292" s="125" t="s">
        <v>1977</v>
      </c>
      <c r="N292" s="125" t="s">
        <v>1977</v>
      </c>
      <c r="O292" s="125" t="s">
        <v>3055</v>
      </c>
      <c r="P292" s="101"/>
      <c r="Q292" s="101"/>
      <c r="R292" s="101"/>
    </row>
    <row r="293" spans="1:18" ht="69.95">
      <c r="A293" s="124" t="s">
        <v>637</v>
      </c>
      <c r="B293" s="125" t="s">
        <v>638</v>
      </c>
      <c r="C293" s="125" t="s">
        <v>342</v>
      </c>
      <c r="D293" s="125"/>
      <c r="E293" s="125"/>
      <c r="F293" s="125"/>
      <c r="G293" s="125" t="s">
        <v>3056</v>
      </c>
      <c r="H293" s="125" t="s">
        <v>2489</v>
      </c>
      <c r="I293" s="125"/>
      <c r="J293" s="125"/>
      <c r="K293" s="125"/>
      <c r="L293" s="125" t="s">
        <v>264</v>
      </c>
      <c r="M293" s="125"/>
      <c r="N293" s="125"/>
      <c r="O293" s="125"/>
      <c r="P293" s="101" t="s">
        <v>3057</v>
      </c>
      <c r="Q293" s="101" t="s">
        <v>1962</v>
      </c>
      <c r="R293" s="101"/>
    </row>
    <row r="294" spans="1:18" ht="129.94999999999999">
      <c r="A294" s="124" t="s">
        <v>639</v>
      </c>
      <c r="B294" s="125" t="s">
        <v>640</v>
      </c>
      <c r="C294" s="125" t="s">
        <v>641</v>
      </c>
      <c r="D294" s="125" t="s">
        <v>642</v>
      </c>
      <c r="E294" s="125" t="s">
        <v>3058</v>
      </c>
      <c r="F294" s="125" t="s">
        <v>3058</v>
      </c>
      <c r="G294" s="125" t="s">
        <v>3059</v>
      </c>
      <c r="H294" s="125" t="s">
        <v>3060</v>
      </c>
      <c r="I294" s="125" t="s">
        <v>3061</v>
      </c>
      <c r="J294" s="125" t="s">
        <v>3058</v>
      </c>
      <c r="K294" s="125" t="s">
        <v>3058</v>
      </c>
      <c r="L294" s="125" t="s">
        <v>2041</v>
      </c>
      <c r="M294" s="125" t="s">
        <v>3062</v>
      </c>
      <c r="N294" s="125" t="s">
        <v>1962</v>
      </c>
      <c r="O294" s="125" t="s">
        <v>3063</v>
      </c>
      <c r="P294" s="101" t="s">
        <v>3062</v>
      </c>
      <c r="Q294" s="101" t="s">
        <v>1962</v>
      </c>
      <c r="R294" s="101"/>
    </row>
    <row r="295" spans="1:18" ht="143.1">
      <c r="A295" s="124" t="s">
        <v>643</v>
      </c>
      <c r="B295" s="125" t="s">
        <v>640</v>
      </c>
      <c r="C295" s="125" t="s">
        <v>644</v>
      </c>
      <c r="D295" s="125" t="s">
        <v>645</v>
      </c>
      <c r="E295" s="125" t="s">
        <v>3064</v>
      </c>
      <c r="F295" s="125" t="s">
        <v>3064</v>
      </c>
      <c r="G295" s="125" t="s">
        <v>3065</v>
      </c>
      <c r="H295" s="125" t="s">
        <v>3066</v>
      </c>
      <c r="I295" s="125" t="s">
        <v>3067</v>
      </c>
      <c r="J295" s="125" t="s">
        <v>3068</v>
      </c>
      <c r="K295" s="125" t="s">
        <v>3068</v>
      </c>
      <c r="L295" s="125" t="s">
        <v>2041</v>
      </c>
      <c r="M295" s="125" t="s">
        <v>3069</v>
      </c>
      <c r="N295" s="125" t="s">
        <v>1977</v>
      </c>
      <c r="O295" s="125" t="s">
        <v>3070</v>
      </c>
      <c r="P295" s="101" t="s">
        <v>3069</v>
      </c>
      <c r="Q295" s="101" t="s">
        <v>1977</v>
      </c>
      <c r="R295" s="101"/>
    </row>
    <row r="296" spans="1:18" ht="207.95">
      <c r="A296" s="124" t="s">
        <v>3071</v>
      </c>
      <c r="B296" s="125" t="s">
        <v>640</v>
      </c>
      <c r="C296" s="125" t="s">
        <v>644</v>
      </c>
      <c r="D296" s="125" t="s">
        <v>3072</v>
      </c>
      <c r="E296" s="125" t="s">
        <v>3073</v>
      </c>
      <c r="F296" s="125" t="s">
        <v>3073</v>
      </c>
      <c r="G296" s="125" t="s">
        <v>3065</v>
      </c>
      <c r="H296" s="125" t="s">
        <v>3066</v>
      </c>
      <c r="I296" s="125" t="s">
        <v>3074</v>
      </c>
      <c r="J296" s="125" t="s">
        <v>3075</v>
      </c>
      <c r="K296" s="125" t="s">
        <v>3075</v>
      </c>
      <c r="L296" s="125" t="s">
        <v>2041</v>
      </c>
      <c r="M296" s="125" t="s">
        <v>3069</v>
      </c>
      <c r="N296" s="125" t="s">
        <v>1977</v>
      </c>
      <c r="O296" s="125" t="s">
        <v>3070</v>
      </c>
      <c r="P296" s="101" t="s">
        <v>3069</v>
      </c>
      <c r="Q296" s="101" t="s">
        <v>1977</v>
      </c>
      <c r="R296" s="101"/>
    </row>
    <row r="297" spans="1:18" ht="129.94999999999999">
      <c r="A297" s="124" t="s">
        <v>646</v>
      </c>
      <c r="B297" s="125" t="s">
        <v>640</v>
      </c>
      <c r="C297" s="125" t="s">
        <v>647</v>
      </c>
      <c r="D297" s="125" t="s">
        <v>648</v>
      </c>
      <c r="E297" s="125" t="s">
        <v>3076</v>
      </c>
      <c r="F297" s="125" t="s">
        <v>3076</v>
      </c>
      <c r="G297" s="125" t="s">
        <v>3065</v>
      </c>
      <c r="H297" s="125" t="s">
        <v>3077</v>
      </c>
      <c r="I297" s="125" t="s">
        <v>3078</v>
      </c>
      <c r="J297" s="125" t="s">
        <v>3079</v>
      </c>
      <c r="K297" s="125" t="s">
        <v>3079</v>
      </c>
      <c r="L297" s="125" t="s">
        <v>2041</v>
      </c>
      <c r="M297" s="125" t="s">
        <v>3069</v>
      </c>
      <c r="N297" s="125" t="s">
        <v>1977</v>
      </c>
      <c r="O297" s="125" t="s">
        <v>3070</v>
      </c>
      <c r="P297" s="101" t="s">
        <v>3069</v>
      </c>
      <c r="Q297" s="101" t="s">
        <v>1977</v>
      </c>
      <c r="R297" s="101"/>
    </row>
    <row r="298" spans="1:18" ht="234">
      <c r="A298" s="124" t="s">
        <v>3080</v>
      </c>
      <c r="B298" s="125" t="s">
        <v>640</v>
      </c>
      <c r="C298" s="125" t="s">
        <v>326</v>
      </c>
      <c r="D298" s="125" t="s">
        <v>642</v>
      </c>
      <c r="E298" s="125" t="s">
        <v>3081</v>
      </c>
      <c r="F298" s="125" t="s">
        <v>3081</v>
      </c>
      <c r="G298" s="125" t="s">
        <v>3065</v>
      </c>
      <c r="H298" s="125" t="s">
        <v>2257</v>
      </c>
      <c r="I298" s="125" t="s">
        <v>3082</v>
      </c>
      <c r="J298" s="125" t="s">
        <v>3058</v>
      </c>
      <c r="K298" s="125" t="s">
        <v>3058</v>
      </c>
      <c r="L298" s="125" t="s">
        <v>2041</v>
      </c>
      <c r="M298" s="125" t="s">
        <v>3062</v>
      </c>
      <c r="N298" s="125" t="s">
        <v>1962</v>
      </c>
      <c r="O298" s="125" t="s">
        <v>3083</v>
      </c>
      <c r="P298" s="101" t="s">
        <v>3062</v>
      </c>
      <c r="Q298" s="101" t="s">
        <v>1962</v>
      </c>
      <c r="R298" s="101"/>
    </row>
    <row r="299" spans="1:18" ht="143.1">
      <c r="A299" s="124" t="s">
        <v>3084</v>
      </c>
      <c r="B299" s="125" t="s">
        <v>640</v>
      </c>
      <c r="C299" s="125" t="s">
        <v>2594</v>
      </c>
      <c r="D299" s="125" t="s">
        <v>3085</v>
      </c>
      <c r="E299" s="125" t="s">
        <v>3086</v>
      </c>
      <c r="F299" s="125" t="s">
        <v>3087</v>
      </c>
      <c r="G299" s="125" t="s">
        <v>3088</v>
      </c>
      <c r="H299" s="125" t="s">
        <v>3089</v>
      </c>
      <c r="I299" s="125" t="s">
        <v>3090</v>
      </c>
      <c r="J299" s="125" t="s">
        <v>3091</v>
      </c>
      <c r="K299" s="125" t="s">
        <v>3091</v>
      </c>
      <c r="L299" s="125" t="s">
        <v>257</v>
      </c>
      <c r="M299" s="125" t="s">
        <v>3092</v>
      </c>
      <c r="N299" s="125" t="s">
        <v>1962</v>
      </c>
      <c r="O299" s="125"/>
      <c r="P299" s="101" t="s">
        <v>851</v>
      </c>
      <c r="Q299" s="101" t="s">
        <v>1962</v>
      </c>
      <c r="R299" s="101"/>
    </row>
    <row r="300" spans="1:18" ht="117">
      <c r="A300" s="124" t="s">
        <v>3093</v>
      </c>
      <c r="B300" s="125" t="s">
        <v>640</v>
      </c>
      <c r="C300" s="125" t="s">
        <v>2594</v>
      </c>
      <c r="D300" s="125" t="s">
        <v>3085</v>
      </c>
      <c r="E300" s="125" t="s">
        <v>3094</v>
      </c>
      <c r="F300" s="125" t="s">
        <v>3087</v>
      </c>
      <c r="G300" s="125" t="s">
        <v>3088</v>
      </c>
      <c r="H300" s="125" t="s">
        <v>3089</v>
      </c>
      <c r="I300" s="125" t="s">
        <v>3095</v>
      </c>
      <c r="J300" s="125" t="s">
        <v>3091</v>
      </c>
      <c r="K300" s="125" t="s">
        <v>3091</v>
      </c>
      <c r="L300" s="125" t="s">
        <v>257</v>
      </c>
      <c r="M300" s="125" t="s">
        <v>3092</v>
      </c>
      <c r="N300" s="125" t="s">
        <v>1962</v>
      </c>
      <c r="O300" s="125"/>
      <c r="P300" s="101" t="s">
        <v>851</v>
      </c>
      <c r="Q300" s="101"/>
      <c r="R300" s="101"/>
    </row>
    <row r="301" spans="1:18" ht="104.1">
      <c r="A301" s="124" t="s">
        <v>3096</v>
      </c>
      <c r="B301" s="125" t="s">
        <v>640</v>
      </c>
      <c r="C301" s="125" t="s">
        <v>2594</v>
      </c>
      <c r="D301" s="125" t="s">
        <v>3085</v>
      </c>
      <c r="E301" s="125" t="s">
        <v>3097</v>
      </c>
      <c r="F301" s="125" t="s">
        <v>3087</v>
      </c>
      <c r="G301" s="125" t="s">
        <v>3088</v>
      </c>
      <c r="H301" s="125" t="s">
        <v>3089</v>
      </c>
      <c r="I301" s="125" t="s">
        <v>3098</v>
      </c>
      <c r="J301" s="125" t="s">
        <v>3091</v>
      </c>
      <c r="K301" s="125" t="s">
        <v>3091</v>
      </c>
      <c r="L301" s="125" t="s">
        <v>257</v>
      </c>
      <c r="M301" s="125" t="s">
        <v>3092</v>
      </c>
      <c r="N301" s="125" t="s">
        <v>1962</v>
      </c>
      <c r="O301" s="125"/>
      <c r="P301" s="101" t="s">
        <v>851</v>
      </c>
      <c r="Q301" s="101" t="s">
        <v>1962</v>
      </c>
      <c r="R301" s="101"/>
    </row>
    <row r="302" spans="1:18" ht="90.95">
      <c r="A302" s="124" t="s">
        <v>3099</v>
      </c>
      <c r="B302" s="125" t="s">
        <v>640</v>
      </c>
      <c r="C302" s="125" t="s">
        <v>3100</v>
      </c>
      <c r="D302" s="125" t="s">
        <v>3101</v>
      </c>
      <c r="E302" s="125" t="s">
        <v>3102</v>
      </c>
      <c r="F302" s="125" t="s">
        <v>3102</v>
      </c>
      <c r="G302" s="125" t="s">
        <v>3103</v>
      </c>
      <c r="H302" s="125" t="s">
        <v>3104</v>
      </c>
      <c r="I302" s="125" t="s">
        <v>3105</v>
      </c>
      <c r="J302" s="125" t="s">
        <v>3106</v>
      </c>
      <c r="K302" s="125" t="s">
        <v>3106</v>
      </c>
      <c r="L302" s="125" t="s">
        <v>257</v>
      </c>
      <c r="M302" s="125" t="s">
        <v>3062</v>
      </c>
      <c r="N302" s="125" t="s">
        <v>1962</v>
      </c>
      <c r="O302" s="125" t="s">
        <v>3107</v>
      </c>
      <c r="P302" s="101" t="s">
        <v>851</v>
      </c>
      <c r="Q302" s="101" t="s">
        <v>1962</v>
      </c>
      <c r="R302" s="101"/>
    </row>
    <row r="303" spans="1:18" ht="104.1">
      <c r="A303" s="124" t="s">
        <v>3108</v>
      </c>
      <c r="B303" s="125" t="s">
        <v>3109</v>
      </c>
      <c r="C303" s="125" t="s">
        <v>241</v>
      </c>
      <c r="D303" s="125" t="s">
        <v>3110</v>
      </c>
      <c r="E303" s="125"/>
      <c r="F303" s="125"/>
      <c r="G303" s="125" t="s">
        <v>3111</v>
      </c>
      <c r="H303" s="125" t="s">
        <v>2453</v>
      </c>
      <c r="I303" s="125" t="s">
        <v>3112</v>
      </c>
      <c r="J303" s="125"/>
      <c r="K303" s="125"/>
      <c r="L303" s="125" t="s">
        <v>257</v>
      </c>
      <c r="M303" s="125" t="s">
        <v>3113</v>
      </c>
      <c r="N303" s="125" t="s">
        <v>1977</v>
      </c>
      <c r="O303" s="125" t="s">
        <v>3113</v>
      </c>
      <c r="P303" s="101" t="s">
        <v>3114</v>
      </c>
      <c r="Q303" s="101" t="s">
        <v>1962</v>
      </c>
      <c r="R303" s="101"/>
    </row>
    <row r="304" spans="1:18" ht="224.1">
      <c r="A304" s="124" t="s">
        <v>3115</v>
      </c>
      <c r="B304" s="125" t="s">
        <v>3116</v>
      </c>
      <c r="C304" s="125" t="s">
        <v>3117</v>
      </c>
      <c r="D304" s="125" t="s">
        <v>3118</v>
      </c>
      <c r="E304" s="125"/>
      <c r="F304" s="125"/>
      <c r="G304" s="125" t="s">
        <v>3119</v>
      </c>
      <c r="H304" s="125" t="s">
        <v>3120</v>
      </c>
      <c r="I304" s="125" t="s">
        <v>3121</v>
      </c>
      <c r="J304" s="125"/>
      <c r="K304" s="125"/>
      <c r="L304" s="125" t="s">
        <v>264</v>
      </c>
      <c r="M304" s="125"/>
      <c r="N304" s="125"/>
      <c r="O304" s="125"/>
      <c r="P304" s="101" t="s">
        <v>3122</v>
      </c>
      <c r="Q304" s="101" t="s">
        <v>1962</v>
      </c>
      <c r="R304" s="101"/>
    </row>
    <row r="305" spans="1:18" ht="273">
      <c r="A305" s="124" t="s">
        <v>649</v>
      </c>
      <c r="B305" s="125" t="s">
        <v>650</v>
      </c>
      <c r="C305" s="125" t="s">
        <v>313</v>
      </c>
      <c r="D305" s="125" t="s">
        <v>651</v>
      </c>
      <c r="E305" s="125"/>
      <c r="F305" s="125" t="s">
        <v>3123</v>
      </c>
      <c r="G305" s="125" t="s">
        <v>3124</v>
      </c>
      <c r="H305" s="125" t="s">
        <v>2732</v>
      </c>
      <c r="I305" s="125" t="s">
        <v>3125</v>
      </c>
      <c r="J305" s="125"/>
      <c r="K305" s="125" t="s">
        <v>3126</v>
      </c>
      <c r="L305" s="125" t="s">
        <v>2041</v>
      </c>
      <c r="M305" s="125" t="s">
        <v>3127</v>
      </c>
      <c r="N305" s="125" t="s">
        <v>1977</v>
      </c>
      <c r="O305" s="125" t="s">
        <v>3128</v>
      </c>
      <c r="P305" s="101" t="s">
        <v>3127</v>
      </c>
      <c r="Q305" s="101" t="s">
        <v>1977</v>
      </c>
      <c r="R305" s="101"/>
    </row>
    <row r="306" spans="1:18" ht="409.5">
      <c r="A306" s="124" t="s">
        <v>652</v>
      </c>
      <c r="B306" s="125" t="s">
        <v>650</v>
      </c>
      <c r="C306" s="125" t="s">
        <v>313</v>
      </c>
      <c r="D306" s="125" t="s">
        <v>653</v>
      </c>
      <c r="E306" s="125"/>
      <c r="F306" s="125" t="s">
        <v>3129</v>
      </c>
      <c r="G306" s="125" t="s">
        <v>3124</v>
      </c>
      <c r="H306" s="125" t="s">
        <v>2732</v>
      </c>
      <c r="I306" s="125" t="s">
        <v>3130</v>
      </c>
      <c r="J306" s="125"/>
      <c r="K306" s="125" t="s">
        <v>3131</v>
      </c>
      <c r="L306" s="125" t="s">
        <v>2041</v>
      </c>
      <c r="M306" s="125" t="s">
        <v>3127</v>
      </c>
      <c r="N306" s="125" t="s">
        <v>1977</v>
      </c>
      <c r="O306" s="125" t="s">
        <v>3128</v>
      </c>
      <c r="P306" s="101" t="s">
        <v>3127</v>
      </c>
      <c r="Q306" s="101" t="s">
        <v>1977</v>
      </c>
      <c r="R306" s="101"/>
    </row>
    <row r="307" spans="1:18" ht="156">
      <c r="A307" s="124" t="s">
        <v>654</v>
      </c>
      <c r="B307" s="125" t="s">
        <v>650</v>
      </c>
      <c r="C307" s="125" t="s">
        <v>313</v>
      </c>
      <c r="D307" s="125" t="s">
        <v>655</v>
      </c>
      <c r="E307" s="125"/>
      <c r="F307" s="125" t="s">
        <v>3132</v>
      </c>
      <c r="G307" s="125" t="s">
        <v>3133</v>
      </c>
      <c r="H307" s="125" t="s">
        <v>3134</v>
      </c>
      <c r="I307" s="125" t="s">
        <v>3135</v>
      </c>
      <c r="J307" s="125"/>
      <c r="K307" s="125" t="s">
        <v>3136</v>
      </c>
      <c r="L307" s="125" t="s">
        <v>257</v>
      </c>
      <c r="M307" s="125" t="s">
        <v>3137</v>
      </c>
      <c r="N307" s="125" t="s">
        <v>1962</v>
      </c>
      <c r="O307" s="125" t="s">
        <v>3138</v>
      </c>
      <c r="P307" s="101"/>
      <c r="Q307" s="101"/>
      <c r="R307" s="101"/>
    </row>
    <row r="308" spans="1:18" ht="129.94999999999999">
      <c r="A308" s="124" t="s">
        <v>656</v>
      </c>
      <c r="B308" s="125" t="s">
        <v>657</v>
      </c>
      <c r="C308" s="125" t="s">
        <v>658</v>
      </c>
      <c r="D308" s="125" t="s">
        <v>659</v>
      </c>
      <c r="E308" s="125"/>
      <c r="F308" s="125"/>
      <c r="G308" s="125" t="s">
        <v>3139</v>
      </c>
      <c r="H308" s="125" t="s">
        <v>3140</v>
      </c>
      <c r="I308" s="125" t="s">
        <v>3141</v>
      </c>
      <c r="J308" s="125"/>
      <c r="K308" s="125"/>
      <c r="L308" s="125" t="s">
        <v>3142</v>
      </c>
      <c r="M308" s="125" t="s">
        <v>3143</v>
      </c>
      <c r="N308" s="125" t="s">
        <v>2698</v>
      </c>
      <c r="O308" s="125"/>
      <c r="P308" s="101" t="s">
        <v>3143</v>
      </c>
      <c r="Q308" s="101" t="s">
        <v>2698</v>
      </c>
      <c r="R308" s="101"/>
    </row>
    <row r="309" spans="1:18" ht="129.94999999999999">
      <c r="A309" s="124" t="s">
        <v>662</v>
      </c>
      <c r="B309" s="125" t="s">
        <v>657</v>
      </c>
      <c r="C309" s="125" t="s">
        <v>658</v>
      </c>
      <c r="D309" s="125" t="s">
        <v>663</v>
      </c>
      <c r="E309" s="125"/>
      <c r="F309" s="125"/>
      <c r="G309" s="125" t="s">
        <v>3144</v>
      </c>
      <c r="H309" s="125" t="s">
        <v>3145</v>
      </c>
      <c r="I309" s="125" t="s">
        <v>3146</v>
      </c>
      <c r="J309" s="125"/>
      <c r="K309" s="125"/>
      <c r="L309" s="125" t="s">
        <v>3142</v>
      </c>
      <c r="M309" s="125" t="s">
        <v>3143</v>
      </c>
      <c r="N309" s="125" t="s">
        <v>2698</v>
      </c>
      <c r="O309" s="125"/>
      <c r="P309" s="101" t="s">
        <v>3143</v>
      </c>
      <c r="Q309" s="101" t="s">
        <v>2698</v>
      </c>
      <c r="R309" s="101"/>
    </row>
    <row r="310" spans="1:18" ht="409.5">
      <c r="A310" s="124" t="s">
        <v>3147</v>
      </c>
      <c r="B310" s="125" t="s">
        <v>665</v>
      </c>
      <c r="C310" s="125" t="s">
        <v>319</v>
      </c>
      <c r="D310" s="125" t="s">
        <v>3148</v>
      </c>
      <c r="E310" s="125"/>
      <c r="F310" s="125" t="s">
        <v>3149</v>
      </c>
      <c r="G310" s="125" t="s">
        <v>3150</v>
      </c>
      <c r="H310" s="125" t="s">
        <v>3151</v>
      </c>
      <c r="I310" s="125" t="s">
        <v>3152</v>
      </c>
      <c r="J310" s="125"/>
      <c r="K310" s="125" t="s">
        <v>3153</v>
      </c>
      <c r="L310" s="125" t="s">
        <v>2041</v>
      </c>
      <c r="M310" s="125"/>
      <c r="N310" s="125"/>
      <c r="O310" s="125"/>
      <c r="P310" s="101" t="s">
        <v>3154</v>
      </c>
      <c r="Q310" s="101" t="s">
        <v>1962</v>
      </c>
      <c r="R310" s="101" t="s">
        <v>3155</v>
      </c>
    </row>
    <row r="311" spans="1:18" ht="409.5">
      <c r="A311" s="124" t="s">
        <v>664</v>
      </c>
      <c r="B311" s="125" t="s">
        <v>665</v>
      </c>
      <c r="C311" s="125" t="s">
        <v>326</v>
      </c>
      <c r="D311" s="125" t="s">
        <v>666</v>
      </c>
      <c r="E311" s="125"/>
      <c r="F311" s="125" t="s">
        <v>3156</v>
      </c>
      <c r="G311" s="125" t="s">
        <v>3150</v>
      </c>
      <c r="H311" s="125" t="s">
        <v>2257</v>
      </c>
      <c r="I311" s="125" t="s">
        <v>3157</v>
      </c>
      <c r="J311" s="125"/>
      <c r="K311" s="125" t="s">
        <v>3158</v>
      </c>
      <c r="L311" s="125" t="s">
        <v>2041</v>
      </c>
      <c r="M311" s="125"/>
      <c r="N311" s="125"/>
      <c r="O311" s="125"/>
      <c r="P311" s="101" t="s">
        <v>3154</v>
      </c>
      <c r="Q311" s="101" t="s">
        <v>1962</v>
      </c>
      <c r="R311" s="101" t="s">
        <v>3155</v>
      </c>
    </row>
    <row r="312" spans="1:18" ht="182.1">
      <c r="A312" s="124" t="s">
        <v>667</v>
      </c>
      <c r="B312" s="125" t="s">
        <v>665</v>
      </c>
      <c r="C312" s="125" t="s">
        <v>326</v>
      </c>
      <c r="D312" s="125" t="s">
        <v>668</v>
      </c>
      <c r="E312" s="125"/>
      <c r="F312" s="125" t="s">
        <v>3159</v>
      </c>
      <c r="G312" s="125" t="s">
        <v>3150</v>
      </c>
      <c r="H312" s="125" t="s">
        <v>2257</v>
      </c>
      <c r="I312" s="125" t="s">
        <v>3160</v>
      </c>
      <c r="J312" s="125"/>
      <c r="K312" s="125" t="s">
        <v>3161</v>
      </c>
      <c r="L312" s="125" t="s">
        <v>2041</v>
      </c>
      <c r="M312" s="125"/>
      <c r="N312" s="125"/>
      <c r="O312" s="125"/>
      <c r="P312" s="101" t="s">
        <v>3154</v>
      </c>
      <c r="Q312" s="101" t="s">
        <v>1962</v>
      </c>
      <c r="R312" s="101" t="s">
        <v>3155</v>
      </c>
    </row>
    <row r="313" spans="1:18" ht="409.5">
      <c r="A313" s="124" t="s">
        <v>669</v>
      </c>
      <c r="B313" s="125" t="s">
        <v>665</v>
      </c>
      <c r="C313" s="125" t="s">
        <v>326</v>
      </c>
      <c r="D313" s="125" t="s">
        <v>670</v>
      </c>
      <c r="E313" s="125"/>
      <c r="F313" s="125" t="s">
        <v>3162</v>
      </c>
      <c r="G313" s="125" t="s">
        <v>3150</v>
      </c>
      <c r="H313" s="125" t="s">
        <v>2257</v>
      </c>
      <c r="I313" s="125" t="s">
        <v>3163</v>
      </c>
      <c r="J313" s="125"/>
      <c r="K313" s="125" t="s">
        <v>3164</v>
      </c>
      <c r="L313" s="125" t="s">
        <v>2041</v>
      </c>
      <c r="M313" s="125"/>
      <c r="N313" s="125"/>
      <c r="O313" s="125"/>
      <c r="P313" s="101" t="s">
        <v>3154</v>
      </c>
      <c r="Q313" s="101" t="s">
        <v>1962</v>
      </c>
      <c r="R313" s="101" t="s">
        <v>3155</v>
      </c>
    </row>
    <row r="314" spans="1:18" ht="409.5">
      <c r="A314" s="124" t="s">
        <v>671</v>
      </c>
      <c r="B314" s="125" t="s">
        <v>665</v>
      </c>
      <c r="C314" s="125" t="s">
        <v>326</v>
      </c>
      <c r="D314" s="125" t="s">
        <v>672</v>
      </c>
      <c r="E314" s="125"/>
      <c r="F314" s="125" t="s">
        <v>3165</v>
      </c>
      <c r="G314" s="125" t="s">
        <v>3150</v>
      </c>
      <c r="H314" s="125" t="s">
        <v>2257</v>
      </c>
      <c r="I314" s="125" t="s">
        <v>2258</v>
      </c>
      <c r="J314" s="125"/>
      <c r="K314" s="125" t="s">
        <v>3166</v>
      </c>
      <c r="L314" s="125" t="s">
        <v>2041</v>
      </c>
      <c r="M314" s="125"/>
      <c r="N314" s="125"/>
      <c r="O314" s="125"/>
      <c r="P314" s="101" t="s">
        <v>3154</v>
      </c>
      <c r="Q314" s="101" t="s">
        <v>1962</v>
      </c>
      <c r="R314" s="101" t="s">
        <v>3155</v>
      </c>
    </row>
    <row r="315" spans="1:18" ht="104.1">
      <c r="A315" s="124" t="s">
        <v>673</v>
      </c>
      <c r="B315" s="125" t="s">
        <v>674</v>
      </c>
      <c r="C315" s="125" t="s">
        <v>675</v>
      </c>
      <c r="D315" s="125" t="s">
        <v>676</v>
      </c>
      <c r="E315" s="125" t="s">
        <v>3167</v>
      </c>
      <c r="F315" s="125"/>
      <c r="G315" s="125" t="s">
        <v>3168</v>
      </c>
      <c r="H315" s="125" t="s">
        <v>3169</v>
      </c>
      <c r="I315" s="125" t="s">
        <v>3170</v>
      </c>
      <c r="J315" s="125"/>
      <c r="K315" s="125"/>
      <c r="L315" s="125" t="s">
        <v>257</v>
      </c>
      <c r="M315" s="125" t="s">
        <v>297</v>
      </c>
      <c r="N315" s="125" t="s">
        <v>1977</v>
      </c>
      <c r="O315" s="125"/>
      <c r="P315" s="101"/>
      <c r="Q315" s="101"/>
      <c r="R315" s="101"/>
    </row>
    <row r="316" spans="1:18" ht="129.94999999999999">
      <c r="A316" s="124" t="s">
        <v>3171</v>
      </c>
      <c r="B316" s="125" t="s">
        <v>3172</v>
      </c>
      <c r="C316" s="125" t="s">
        <v>3173</v>
      </c>
      <c r="D316" s="125"/>
      <c r="E316" s="125"/>
      <c r="F316" s="125"/>
      <c r="G316" s="125" t="s">
        <v>3174</v>
      </c>
      <c r="H316" s="125" t="s">
        <v>3175</v>
      </c>
      <c r="I316" s="125"/>
      <c r="J316" s="125"/>
      <c r="K316" s="125"/>
      <c r="L316" s="125" t="s">
        <v>2041</v>
      </c>
      <c r="M316" s="125" t="s">
        <v>2284</v>
      </c>
      <c r="N316" s="125" t="s">
        <v>1962</v>
      </c>
      <c r="O316" s="125" t="s">
        <v>3176</v>
      </c>
      <c r="P316" s="101" t="s">
        <v>3177</v>
      </c>
      <c r="Q316" s="101" t="s">
        <v>1962</v>
      </c>
      <c r="R316" s="101"/>
    </row>
    <row r="317" spans="1:18" ht="90.95">
      <c r="A317" s="124" t="s">
        <v>3178</v>
      </c>
      <c r="B317" s="125" t="s">
        <v>3179</v>
      </c>
      <c r="C317" s="125" t="s">
        <v>769</v>
      </c>
      <c r="D317" s="125" t="s">
        <v>3118</v>
      </c>
      <c r="E317" s="125"/>
      <c r="F317" s="125"/>
      <c r="G317" s="125" t="s">
        <v>3180</v>
      </c>
      <c r="H317" s="125" t="s">
        <v>3181</v>
      </c>
      <c r="I317" s="125" t="s">
        <v>3182</v>
      </c>
      <c r="J317" s="125"/>
      <c r="K317" s="125"/>
      <c r="L317" s="125" t="s">
        <v>257</v>
      </c>
      <c r="M317" s="125" t="s">
        <v>2228</v>
      </c>
      <c r="N317" s="125" t="s">
        <v>1962</v>
      </c>
      <c r="O317" s="125" t="s">
        <v>3183</v>
      </c>
      <c r="P317" s="101"/>
      <c r="Q317" s="101"/>
      <c r="R317" s="101"/>
    </row>
    <row r="318" spans="1:18" ht="273">
      <c r="A318" s="124" t="s">
        <v>677</v>
      </c>
      <c r="B318" s="125" t="s">
        <v>678</v>
      </c>
      <c r="C318" s="125" t="s">
        <v>679</v>
      </c>
      <c r="D318" s="125" t="s">
        <v>680</v>
      </c>
      <c r="E318" s="125" t="s">
        <v>3184</v>
      </c>
      <c r="F318" s="125" t="s">
        <v>3184</v>
      </c>
      <c r="G318" s="125" t="s">
        <v>3185</v>
      </c>
      <c r="H318" s="125" t="s">
        <v>3186</v>
      </c>
      <c r="I318" s="125" t="s">
        <v>3187</v>
      </c>
      <c r="J318" s="125" t="s">
        <v>3188</v>
      </c>
      <c r="K318" s="125" t="s">
        <v>3188</v>
      </c>
      <c r="L318" s="125" t="s">
        <v>264</v>
      </c>
      <c r="M318" s="125" t="s">
        <v>1962</v>
      </c>
      <c r="N318" s="125" t="s">
        <v>3189</v>
      </c>
      <c r="O318" s="125" t="s">
        <v>3189</v>
      </c>
      <c r="P318" s="101" t="s">
        <v>3190</v>
      </c>
      <c r="Q318" s="101" t="s">
        <v>1962</v>
      </c>
      <c r="R318" s="101" t="s">
        <v>1962</v>
      </c>
    </row>
    <row r="319" spans="1:18" ht="273">
      <c r="A319" s="124" t="s">
        <v>682</v>
      </c>
      <c r="B319" s="125" t="s">
        <v>678</v>
      </c>
      <c r="C319" s="125" t="s">
        <v>679</v>
      </c>
      <c r="D319" s="125" t="s">
        <v>683</v>
      </c>
      <c r="E319" s="125" t="s">
        <v>3184</v>
      </c>
      <c r="F319" s="125" t="s">
        <v>3184</v>
      </c>
      <c r="G319" s="125" t="s">
        <v>3191</v>
      </c>
      <c r="H319" s="125" t="s">
        <v>3186</v>
      </c>
      <c r="I319" s="125" t="s">
        <v>3192</v>
      </c>
      <c r="J319" s="125" t="s">
        <v>3188</v>
      </c>
      <c r="K319" s="125" t="s">
        <v>3188</v>
      </c>
      <c r="L319" s="125" t="s">
        <v>264</v>
      </c>
      <c r="M319" s="125" t="s">
        <v>1962</v>
      </c>
      <c r="N319" s="125" t="s">
        <v>3189</v>
      </c>
      <c r="O319" s="125" t="s">
        <v>3189</v>
      </c>
      <c r="P319" s="101" t="s">
        <v>3190</v>
      </c>
      <c r="Q319" s="101" t="s">
        <v>1962</v>
      </c>
      <c r="R319" s="101" t="s">
        <v>1962</v>
      </c>
    </row>
    <row r="320" spans="1:18" ht="273">
      <c r="A320" s="124" t="s">
        <v>684</v>
      </c>
      <c r="B320" s="125" t="s">
        <v>678</v>
      </c>
      <c r="C320" s="125" t="s">
        <v>679</v>
      </c>
      <c r="D320" s="125" t="s">
        <v>685</v>
      </c>
      <c r="E320" s="125" t="s">
        <v>3184</v>
      </c>
      <c r="F320" s="125" t="s">
        <v>3184</v>
      </c>
      <c r="G320" s="125" t="s">
        <v>3191</v>
      </c>
      <c r="H320" s="125" t="s">
        <v>3186</v>
      </c>
      <c r="I320" s="125" t="s">
        <v>3193</v>
      </c>
      <c r="J320" s="125" t="s">
        <v>3188</v>
      </c>
      <c r="K320" s="125" t="s">
        <v>3188</v>
      </c>
      <c r="L320" s="125" t="s">
        <v>264</v>
      </c>
      <c r="M320" s="125" t="s">
        <v>1962</v>
      </c>
      <c r="N320" s="125" t="s">
        <v>3189</v>
      </c>
      <c r="O320" s="125" t="s">
        <v>3189</v>
      </c>
      <c r="P320" s="101" t="s">
        <v>3190</v>
      </c>
      <c r="Q320" s="101" t="s">
        <v>1962</v>
      </c>
      <c r="R320" s="101" t="s">
        <v>1962</v>
      </c>
    </row>
    <row r="321" spans="1:18" ht="273">
      <c r="A321" s="124" t="s">
        <v>3194</v>
      </c>
      <c r="B321" s="125" t="s">
        <v>678</v>
      </c>
      <c r="C321" s="125" t="s">
        <v>3195</v>
      </c>
      <c r="D321" s="125" t="s">
        <v>3196</v>
      </c>
      <c r="E321" s="125" t="s">
        <v>3184</v>
      </c>
      <c r="F321" s="125" t="s">
        <v>3184</v>
      </c>
      <c r="G321" s="125" t="s">
        <v>3191</v>
      </c>
      <c r="H321" s="125" t="s">
        <v>3197</v>
      </c>
      <c r="I321" s="125" t="s">
        <v>3198</v>
      </c>
      <c r="J321" s="125" t="s">
        <v>3188</v>
      </c>
      <c r="K321" s="125" t="s">
        <v>3188</v>
      </c>
      <c r="L321" s="125" t="s">
        <v>264</v>
      </c>
      <c r="M321" s="125" t="s">
        <v>1962</v>
      </c>
      <c r="N321" s="125" t="s">
        <v>3189</v>
      </c>
      <c r="O321" s="125" t="s">
        <v>3189</v>
      </c>
      <c r="P321" s="101" t="s">
        <v>3190</v>
      </c>
      <c r="Q321" s="101" t="s">
        <v>1962</v>
      </c>
      <c r="R321" s="101" t="s">
        <v>1962</v>
      </c>
    </row>
    <row r="322" spans="1:18" ht="273">
      <c r="A322" s="124" t="s">
        <v>686</v>
      </c>
      <c r="B322" s="125" t="s">
        <v>678</v>
      </c>
      <c r="C322" s="125" t="s">
        <v>687</v>
      </c>
      <c r="D322" s="125" t="s">
        <v>688</v>
      </c>
      <c r="E322" s="125" t="s">
        <v>3184</v>
      </c>
      <c r="F322" s="125" t="s">
        <v>3184</v>
      </c>
      <c r="G322" s="125" t="s">
        <v>3191</v>
      </c>
      <c r="H322" s="125" t="s">
        <v>3199</v>
      </c>
      <c r="I322" s="125" t="s">
        <v>3200</v>
      </c>
      <c r="J322" s="125" t="s">
        <v>3188</v>
      </c>
      <c r="K322" s="125" t="s">
        <v>3188</v>
      </c>
      <c r="L322" s="125" t="s">
        <v>264</v>
      </c>
      <c r="M322" s="125" t="s">
        <v>1962</v>
      </c>
      <c r="N322" s="125" t="s">
        <v>3189</v>
      </c>
      <c r="O322" s="125" t="s">
        <v>3189</v>
      </c>
      <c r="P322" s="101" t="s">
        <v>3190</v>
      </c>
      <c r="Q322" s="101" t="s">
        <v>1962</v>
      </c>
      <c r="R322" s="101" t="s">
        <v>1962</v>
      </c>
    </row>
    <row r="323" spans="1:18" ht="273">
      <c r="A323" s="124" t="s">
        <v>689</v>
      </c>
      <c r="B323" s="125" t="s">
        <v>678</v>
      </c>
      <c r="C323" s="125" t="s">
        <v>690</v>
      </c>
      <c r="D323" s="125" t="s">
        <v>691</v>
      </c>
      <c r="E323" s="125" t="s">
        <v>3184</v>
      </c>
      <c r="F323" s="125" t="s">
        <v>3184</v>
      </c>
      <c r="G323" s="125" t="s">
        <v>3191</v>
      </c>
      <c r="H323" s="125" t="s">
        <v>3201</v>
      </c>
      <c r="I323" s="125" t="s">
        <v>3202</v>
      </c>
      <c r="J323" s="125" t="s">
        <v>3188</v>
      </c>
      <c r="K323" s="125" t="s">
        <v>3188</v>
      </c>
      <c r="L323" s="125" t="s">
        <v>264</v>
      </c>
      <c r="M323" s="125" t="s">
        <v>1962</v>
      </c>
      <c r="N323" s="125" t="s">
        <v>3189</v>
      </c>
      <c r="O323" s="125" t="s">
        <v>3189</v>
      </c>
      <c r="P323" s="101" t="s">
        <v>3190</v>
      </c>
      <c r="Q323" s="101" t="s">
        <v>1962</v>
      </c>
      <c r="R323" s="101" t="s">
        <v>1962</v>
      </c>
    </row>
    <row r="324" spans="1:18" ht="273">
      <c r="A324" s="124" t="s">
        <v>692</v>
      </c>
      <c r="B324" s="125" t="s">
        <v>678</v>
      </c>
      <c r="C324" s="125" t="s">
        <v>693</v>
      </c>
      <c r="D324" s="125" t="s">
        <v>694</v>
      </c>
      <c r="E324" s="125" t="s">
        <v>3184</v>
      </c>
      <c r="F324" s="125" t="s">
        <v>3184</v>
      </c>
      <c r="G324" s="125" t="s">
        <v>3191</v>
      </c>
      <c r="H324" s="125" t="s">
        <v>3203</v>
      </c>
      <c r="I324" s="125" t="s">
        <v>3204</v>
      </c>
      <c r="J324" s="125" t="s">
        <v>3188</v>
      </c>
      <c r="K324" s="125" t="s">
        <v>3188</v>
      </c>
      <c r="L324" s="125" t="s">
        <v>264</v>
      </c>
      <c r="M324" s="125" t="s">
        <v>1962</v>
      </c>
      <c r="N324" s="125" t="s">
        <v>3189</v>
      </c>
      <c r="O324" s="125" t="s">
        <v>3189</v>
      </c>
      <c r="P324" s="101" t="s">
        <v>3190</v>
      </c>
      <c r="Q324" s="101" t="s">
        <v>1962</v>
      </c>
      <c r="R324" s="101" t="s">
        <v>1962</v>
      </c>
    </row>
    <row r="325" spans="1:18" ht="273">
      <c r="A325" s="124" t="s">
        <v>695</v>
      </c>
      <c r="B325" s="125" t="s">
        <v>678</v>
      </c>
      <c r="C325" s="125" t="s">
        <v>693</v>
      </c>
      <c r="D325" s="125" t="s">
        <v>696</v>
      </c>
      <c r="E325" s="125" t="s">
        <v>3184</v>
      </c>
      <c r="F325" s="125" t="s">
        <v>3184</v>
      </c>
      <c r="G325" s="125" t="s">
        <v>3191</v>
      </c>
      <c r="H325" s="125" t="s">
        <v>3203</v>
      </c>
      <c r="I325" s="125" t="s">
        <v>3205</v>
      </c>
      <c r="J325" s="125" t="s">
        <v>3188</v>
      </c>
      <c r="K325" s="125" t="s">
        <v>3188</v>
      </c>
      <c r="L325" s="125" t="s">
        <v>264</v>
      </c>
      <c r="M325" s="125" t="s">
        <v>1962</v>
      </c>
      <c r="N325" s="125" t="s">
        <v>3189</v>
      </c>
      <c r="O325" s="125" t="s">
        <v>3189</v>
      </c>
      <c r="P325" s="101" t="s">
        <v>3190</v>
      </c>
      <c r="Q325" s="101" t="s">
        <v>1962</v>
      </c>
      <c r="R325" s="101" t="s">
        <v>1962</v>
      </c>
    </row>
    <row r="326" spans="1:18" ht="273">
      <c r="A326" s="124" t="s">
        <v>3206</v>
      </c>
      <c r="B326" s="125" t="s">
        <v>678</v>
      </c>
      <c r="C326" s="125" t="s">
        <v>693</v>
      </c>
      <c r="D326" s="125" t="s">
        <v>3207</v>
      </c>
      <c r="E326" s="125" t="s">
        <v>3184</v>
      </c>
      <c r="F326" s="125" t="s">
        <v>3184</v>
      </c>
      <c r="G326" s="125" t="s">
        <v>3191</v>
      </c>
      <c r="H326" s="125" t="s">
        <v>3208</v>
      </c>
      <c r="I326" s="125" t="s">
        <v>3209</v>
      </c>
      <c r="J326" s="125" t="s">
        <v>3188</v>
      </c>
      <c r="K326" s="125" t="s">
        <v>3188</v>
      </c>
      <c r="L326" s="125" t="s">
        <v>264</v>
      </c>
      <c r="M326" s="125" t="s">
        <v>1962</v>
      </c>
      <c r="N326" s="125" t="s">
        <v>3189</v>
      </c>
      <c r="O326" s="125" t="s">
        <v>3189</v>
      </c>
      <c r="P326" s="101" t="s">
        <v>3190</v>
      </c>
      <c r="Q326" s="101" t="s">
        <v>1962</v>
      </c>
      <c r="R326" s="101" t="s">
        <v>1962</v>
      </c>
    </row>
    <row r="327" spans="1:18" ht="65.099999999999994">
      <c r="A327" s="124" t="s">
        <v>697</v>
      </c>
      <c r="B327" s="125" t="s">
        <v>698</v>
      </c>
      <c r="C327" s="125" t="s">
        <v>457</v>
      </c>
      <c r="D327" s="125" t="s">
        <v>699</v>
      </c>
      <c r="E327" s="125"/>
      <c r="F327" s="125"/>
      <c r="G327" s="125" t="s">
        <v>3210</v>
      </c>
      <c r="H327" s="125" t="s">
        <v>3211</v>
      </c>
      <c r="I327" s="125" t="s">
        <v>3212</v>
      </c>
      <c r="J327" s="125"/>
      <c r="K327" s="125"/>
      <c r="L327" s="125" t="s">
        <v>257</v>
      </c>
      <c r="M327" s="125" t="s">
        <v>3213</v>
      </c>
      <c r="N327" s="125" t="s">
        <v>1962</v>
      </c>
      <c r="O327" s="125" t="s">
        <v>370</v>
      </c>
      <c r="P327" s="101" t="s">
        <v>370</v>
      </c>
      <c r="Q327" s="101" t="s">
        <v>370</v>
      </c>
      <c r="R327" s="101" t="s">
        <v>370</v>
      </c>
    </row>
    <row r="328" spans="1:18" ht="104.1">
      <c r="A328" s="124" t="s">
        <v>700</v>
      </c>
      <c r="B328" s="125" t="s">
        <v>698</v>
      </c>
      <c r="C328" s="125" t="s">
        <v>701</v>
      </c>
      <c r="D328" s="125" t="s">
        <v>702</v>
      </c>
      <c r="E328" s="125"/>
      <c r="F328" s="125"/>
      <c r="G328" s="125" t="s">
        <v>3210</v>
      </c>
      <c r="H328" s="125" t="s">
        <v>3214</v>
      </c>
      <c r="I328" s="125" t="s">
        <v>3215</v>
      </c>
      <c r="J328" s="125"/>
      <c r="K328" s="125"/>
      <c r="L328" s="125" t="s">
        <v>257</v>
      </c>
      <c r="M328" s="125" t="s">
        <v>3213</v>
      </c>
      <c r="N328" s="125" t="s">
        <v>1962</v>
      </c>
      <c r="O328" s="125" t="s">
        <v>370</v>
      </c>
      <c r="P328" s="101" t="s">
        <v>370</v>
      </c>
      <c r="Q328" s="101" t="s">
        <v>370</v>
      </c>
      <c r="R328" s="101" t="s">
        <v>370</v>
      </c>
    </row>
    <row r="329" spans="1:18" ht="143.1">
      <c r="A329" s="124" t="s">
        <v>703</v>
      </c>
      <c r="B329" s="125" t="s">
        <v>698</v>
      </c>
      <c r="C329" s="125" t="s">
        <v>701</v>
      </c>
      <c r="D329" s="125" t="s">
        <v>704</v>
      </c>
      <c r="E329" s="125"/>
      <c r="F329" s="125"/>
      <c r="G329" s="125" t="s">
        <v>3210</v>
      </c>
      <c r="H329" s="125" t="s">
        <v>3214</v>
      </c>
      <c r="I329" s="125" t="s">
        <v>3216</v>
      </c>
      <c r="J329" s="125"/>
      <c r="K329" s="125"/>
      <c r="L329" s="125" t="s">
        <v>257</v>
      </c>
      <c r="M329" s="125" t="s">
        <v>3213</v>
      </c>
      <c r="N329" s="125" t="s">
        <v>1962</v>
      </c>
      <c r="O329" s="125" t="s">
        <v>370</v>
      </c>
      <c r="P329" s="101" t="s">
        <v>370</v>
      </c>
      <c r="Q329" s="101" t="s">
        <v>370</v>
      </c>
      <c r="R329" s="101" t="s">
        <v>370</v>
      </c>
    </row>
    <row r="330" spans="1:18" ht="90.95">
      <c r="A330" s="124" t="s">
        <v>705</v>
      </c>
      <c r="B330" s="125" t="s">
        <v>698</v>
      </c>
      <c r="C330" s="125" t="s">
        <v>395</v>
      </c>
      <c r="D330" s="125" t="s">
        <v>706</v>
      </c>
      <c r="E330" s="125"/>
      <c r="F330" s="125"/>
      <c r="G330" s="125" t="s">
        <v>3210</v>
      </c>
      <c r="H330" s="125" t="s">
        <v>2416</v>
      </c>
      <c r="I330" s="125" t="s">
        <v>3217</v>
      </c>
      <c r="J330" s="125"/>
      <c r="K330" s="125"/>
      <c r="L330" s="125" t="s">
        <v>257</v>
      </c>
      <c r="M330" s="125" t="s">
        <v>3213</v>
      </c>
      <c r="N330" s="125" t="s">
        <v>1962</v>
      </c>
      <c r="O330" s="125" t="s">
        <v>370</v>
      </c>
      <c r="P330" s="101" t="s">
        <v>370</v>
      </c>
      <c r="Q330" s="101" t="s">
        <v>370</v>
      </c>
      <c r="R330" s="101" t="s">
        <v>370</v>
      </c>
    </row>
    <row r="331" spans="1:18" ht="117">
      <c r="A331" s="124" t="s">
        <v>3218</v>
      </c>
      <c r="B331" s="125" t="s">
        <v>708</v>
      </c>
      <c r="C331" s="125" t="s">
        <v>3219</v>
      </c>
      <c r="D331" s="125" t="s">
        <v>3220</v>
      </c>
      <c r="E331" s="125" t="s">
        <v>3221</v>
      </c>
      <c r="F331" s="125" t="s">
        <v>3221</v>
      </c>
      <c r="G331" s="125" t="s">
        <v>3222</v>
      </c>
      <c r="H331" s="125" t="s">
        <v>3223</v>
      </c>
      <c r="I331" s="125" t="s">
        <v>3224</v>
      </c>
      <c r="J331" s="125" t="s">
        <v>3221</v>
      </c>
      <c r="K331" s="125" t="s">
        <v>3221</v>
      </c>
      <c r="L331" s="125" t="s">
        <v>257</v>
      </c>
      <c r="M331" s="125" t="s">
        <v>3225</v>
      </c>
      <c r="N331" s="125" t="s">
        <v>2078</v>
      </c>
      <c r="O331" s="125" t="s">
        <v>3221</v>
      </c>
      <c r="P331" s="101" t="s">
        <v>3221</v>
      </c>
      <c r="Q331" s="101" t="s">
        <v>3221</v>
      </c>
      <c r="R331" s="101" t="s">
        <v>3221</v>
      </c>
    </row>
    <row r="332" spans="1:18" ht="168.95">
      <c r="A332" s="124" t="s">
        <v>707</v>
      </c>
      <c r="B332" s="125" t="s">
        <v>708</v>
      </c>
      <c r="C332" s="125" t="s">
        <v>342</v>
      </c>
      <c r="D332" s="125" t="s">
        <v>709</v>
      </c>
      <c r="E332" s="125" t="s">
        <v>851</v>
      </c>
      <c r="F332" s="125" t="s">
        <v>851</v>
      </c>
      <c r="G332" s="125" t="s">
        <v>3226</v>
      </c>
      <c r="H332" s="125" t="s">
        <v>3227</v>
      </c>
      <c r="I332" s="125" t="s">
        <v>3228</v>
      </c>
      <c r="J332" s="125" t="s">
        <v>2008</v>
      </c>
      <c r="K332" s="125" t="s">
        <v>2008</v>
      </c>
      <c r="L332" s="125" t="s">
        <v>257</v>
      </c>
      <c r="M332" s="125" t="s">
        <v>3229</v>
      </c>
      <c r="N332" s="125" t="s">
        <v>1962</v>
      </c>
      <c r="O332" s="125"/>
      <c r="P332" s="101"/>
      <c r="Q332" s="101"/>
      <c r="R332" s="101"/>
    </row>
    <row r="333" spans="1:18" ht="409.5">
      <c r="A333" s="124" t="s">
        <v>3230</v>
      </c>
      <c r="B333" s="125" t="s">
        <v>708</v>
      </c>
      <c r="C333" s="125" t="s">
        <v>326</v>
      </c>
      <c r="D333" s="125" t="s">
        <v>3231</v>
      </c>
      <c r="E333" s="125" t="s">
        <v>851</v>
      </c>
      <c r="F333" s="125" t="s">
        <v>851</v>
      </c>
      <c r="G333" s="125" t="s">
        <v>3226</v>
      </c>
      <c r="H333" s="125" t="s">
        <v>3227</v>
      </c>
      <c r="I333" s="125" t="s">
        <v>3232</v>
      </c>
      <c r="J333" s="125" t="s">
        <v>2008</v>
      </c>
      <c r="K333" s="125" t="s">
        <v>2008</v>
      </c>
      <c r="L333" s="125" t="s">
        <v>257</v>
      </c>
      <c r="M333" s="125" t="s">
        <v>3233</v>
      </c>
      <c r="N333" s="125" t="s">
        <v>2078</v>
      </c>
      <c r="O333" s="125"/>
      <c r="P333" s="101"/>
      <c r="Q333" s="101"/>
      <c r="R333" s="101"/>
    </row>
    <row r="334" spans="1:18" ht="294">
      <c r="A334" s="124" t="s">
        <v>710</v>
      </c>
      <c r="B334" s="125" t="s">
        <v>708</v>
      </c>
      <c r="C334" s="125" t="s">
        <v>711</v>
      </c>
      <c r="D334" s="125" t="s">
        <v>712</v>
      </c>
      <c r="E334" s="125"/>
      <c r="F334" s="125"/>
      <c r="G334" s="125" t="s">
        <v>3234</v>
      </c>
      <c r="H334" s="125" t="s">
        <v>3235</v>
      </c>
      <c r="I334" s="125" t="s">
        <v>3236</v>
      </c>
      <c r="J334" s="125"/>
      <c r="K334" s="125"/>
      <c r="L334" s="125" t="s">
        <v>713</v>
      </c>
      <c r="M334" s="125"/>
      <c r="N334" s="125"/>
      <c r="O334" s="125"/>
      <c r="P334" s="101" t="s">
        <v>3237</v>
      </c>
      <c r="Q334" s="101" t="s">
        <v>1962</v>
      </c>
      <c r="R334" s="101" t="s">
        <v>3238</v>
      </c>
    </row>
    <row r="335" spans="1:18" ht="409.5">
      <c r="A335" s="124" t="s">
        <v>715</v>
      </c>
      <c r="B335" s="125" t="s">
        <v>708</v>
      </c>
      <c r="C335" s="125" t="s">
        <v>716</v>
      </c>
      <c r="D335" s="125" t="s">
        <v>717</v>
      </c>
      <c r="E335" s="125"/>
      <c r="F335" s="125" t="s">
        <v>3239</v>
      </c>
      <c r="G335" s="125" t="s">
        <v>3240</v>
      </c>
      <c r="H335" s="125" t="s">
        <v>3241</v>
      </c>
      <c r="I335" s="125" t="s">
        <v>3242</v>
      </c>
      <c r="J335" s="125"/>
      <c r="K335" s="125" t="s">
        <v>3243</v>
      </c>
      <c r="L335" s="125" t="s">
        <v>321</v>
      </c>
      <c r="M335" s="125" t="s">
        <v>297</v>
      </c>
      <c r="N335" s="125" t="s">
        <v>3244</v>
      </c>
      <c r="O335" s="125" t="s">
        <v>3245</v>
      </c>
      <c r="P335" s="101"/>
      <c r="Q335" s="101"/>
      <c r="R335" s="101"/>
    </row>
    <row r="336" spans="1:18" ht="90.95">
      <c r="A336" s="124" t="s">
        <v>3246</v>
      </c>
      <c r="B336" s="125" t="s">
        <v>708</v>
      </c>
      <c r="C336" s="125" t="s">
        <v>716</v>
      </c>
      <c r="D336" s="125" t="s">
        <v>721</v>
      </c>
      <c r="E336" s="125"/>
      <c r="F336" s="125" t="s">
        <v>3247</v>
      </c>
      <c r="G336" s="125" t="s">
        <v>3240</v>
      </c>
      <c r="H336" s="125" t="s">
        <v>3241</v>
      </c>
      <c r="I336" s="125" t="s">
        <v>3248</v>
      </c>
      <c r="J336" s="125"/>
      <c r="K336" s="125" t="s">
        <v>3249</v>
      </c>
      <c r="L336" s="125" t="s">
        <v>722</v>
      </c>
      <c r="M336" s="125"/>
      <c r="N336" s="125"/>
      <c r="O336" s="125"/>
      <c r="P336" s="101" t="s">
        <v>297</v>
      </c>
      <c r="Q336" s="101" t="s">
        <v>3244</v>
      </c>
      <c r="R336" s="101" t="s">
        <v>3250</v>
      </c>
    </row>
    <row r="337" spans="1:18" ht="90.95">
      <c r="A337" s="124" t="s">
        <v>3251</v>
      </c>
      <c r="B337" s="125" t="s">
        <v>708</v>
      </c>
      <c r="C337" s="125" t="s">
        <v>716</v>
      </c>
      <c r="D337" s="125" t="s">
        <v>721</v>
      </c>
      <c r="E337" s="125"/>
      <c r="F337" s="125" t="s">
        <v>3252</v>
      </c>
      <c r="G337" s="125" t="s">
        <v>3240</v>
      </c>
      <c r="H337" s="125" t="s">
        <v>3241</v>
      </c>
      <c r="I337" s="125" t="s">
        <v>3248</v>
      </c>
      <c r="J337" s="125"/>
      <c r="K337" s="125" t="s">
        <v>3253</v>
      </c>
      <c r="L337" s="125" t="s">
        <v>722</v>
      </c>
      <c r="M337" s="125"/>
      <c r="N337" s="125"/>
      <c r="O337" s="125"/>
      <c r="P337" s="101" t="s">
        <v>297</v>
      </c>
      <c r="Q337" s="101" t="s">
        <v>3244</v>
      </c>
      <c r="R337" s="101" t="s">
        <v>3250</v>
      </c>
    </row>
    <row r="338" spans="1:18" ht="90.95">
      <c r="A338" s="124" t="s">
        <v>720</v>
      </c>
      <c r="B338" s="125" t="s">
        <v>708</v>
      </c>
      <c r="C338" s="125" t="s">
        <v>716</v>
      </c>
      <c r="D338" s="125" t="s">
        <v>721</v>
      </c>
      <c r="E338" s="125"/>
      <c r="F338" s="125" t="s">
        <v>3254</v>
      </c>
      <c r="G338" s="125" t="s">
        <v>3240</v>
      </c>
      <c r="H338" s="125" t="s">
        <v>3241</v>
      </c>
      <c r="I338" s="125" t="s">
        <v>3248</v>
      </c>
      <c r="J338" s="125"/>
      <c r="K338" s="125" t="s">
        <v>3255</v>
      </c>
      <c r="L338" s="125" t="s">
        <v>722</v>
      </c>
      <c r="M338" s="125"/>
      <c r="N338" s="125"/>
      <c r="O338" s="125"/>
      <c r="P338" s="101" t="s">
        <v>297</v>
      </c>
      <c r="Q338" s="101" t="s">
        <v>3244</v>
      </c>
      <c r="R338" s="101" t="s">
        <v>3250</v>
      </c>
    </row>
    <row r="339" spans="1:18" ht="90.95">
      <c r="A339" s="124" t="s">
        <v>3256</v>
      </c>
      <c r="B339" s="125" t="s">
        <v>708</v>
      </c>
      <c r="C339" s="125" t="s">
        <v>716</v>
      </c>
      <c r="D339" s="125" t="s">
        <v>721</v>
      </c>
      <c r="E339" s="125"/>
      <c r="F339" s="125" t="s">
        <v>3257</v>
      </c>
      <c r="G339" s="125" t="s">
        <v>3240</v>
      </c>
      <c r="H339" s="125" t="s">
        <v>3241</v>
      </c>
      <c r="I339" s="125" t="s">
        <v>3248</v>
      </c>
      <c r="J339" s="125"/>
      <c r="K339" s="125" t="s">
        <v>3258</v>
      </c>
      <c r="L339" s="125" t="s">
        <v>722</v>
      </c>
      <c r="M339" s="125"/>
      <c r="N339" s="125"/>
      <c r="O339" s="125"/>
      <c r="P339" s="101" t="s">
        <v>297</v>
      </c>
      <c r="Q339" s="101" t="s">
        <v>3244</v>
      </c>
      <c r="R339" s="101" t="s">
        <v>3250</v>
      </c>
    </row>
    <row r="340" spans="1:18" ht="90.95">
      <c r="A340" s="124" t="s">
        <v>723</v>
      </c>
      <c r="B340" s="125" t="s">
        <v>708</v>
      </c>
      <c r="C340" s="125" t="s">
        <v>716</v>
      </c>
      <c r="D340" s="125" t="s">
        <v>721</v>
      </c>
      <c r="E340" s="125"/>
      <c r="F340" s="125" t="s">
        <v>3259</v>
      </c>
      <c r="G340" s="125" t="s">
        <v>3240</v>
      </c>
      <c r="H340" s="125" t="s">
        <v>3241</v>
      </c>
      <c r="I340" s="125" t="s">
        <v>3248</v>
      </c>
      <c r="J340" s="125"/>
      <c r="K340" s="125" t="s">
        <v>3260</v>
      </c>
      <c r="L340" s="125" t="s">
        <v>722</v>
      </c>
      <c r="M340" s="125"/>
      <c r="N340" s="125"/>
      <c r="O340" s="125"/>
      <c r="P340" s="101" t="s">
        <v>297</v>
      </c>
      <c r="Q340" s="101" t="s">
        <v>3244</v>
      </c>
      <c r="R340" s="101" t="s">
        <v>3250</v>
      </c>
    </row>
    <row r="341" spans="1:18" ht="90.95">
      <c r="A341" s="124" t="s">
        <v>724</v>
      </c>
      <c r="B341" s="125" t="s">
        <v>708</v>
      </c>
      <c r="C341" s="125" t="s">
        <v>716</v>
      </c>
      <c r="D341" s="125" t="s">
        <v>725</v>
      </c>
      <c r="E341" s="125" t="s">
        <v>3261</v>
      </c>
      <c r="F341" s="125" t="s">
        <v>3262</v>
      </c>
      <c r="G341" s="125" t="s">
        <v>3240</v>
      </c>
      <c r="H341" s="125" t="s">
        <v>3241</v>
      </c>
      <c r="I341" s="125" t="s">
        <v>3263</v>
      </c>
      <c r="J341" s="125" t="s">
        <v>3264</v>
      </c>
      <c r="K341" s="125" t="s">
        <v>3265</v>
      </c>
      <c r="L341" s="125" t="s">
        <v>722</v>
      </c>
      <c r="M341" s="125"/>
      <c r="N341" s="125"/>
      <c r="O341" s="125"/>
      <c r="P341" s="101" t="s">
        <v>297</v>
      </c>
      <c r="Q341" s="101" t="s">
        <v>3244</v>
      </c>
      <c r="R341" s="101" t="s">
        <v>3250</v>
      </c>
    </row>
    <row r="342" spans="1:18" ht="117">
      <c r="A342" s="124" t="s">
        <v>3266</v>
      </c>
      <c r="B342" s="125" t="s">
        <v>727</v>
      </c>
      <c r="C342" s="125" t="s">
        <v>3267</v>
      </c>
      <c r="D342" s="125"/>
      <c r="E342" s="125"/>
      <c r="F342" s="125"/>
      <c r="G342" s="125" t="s">
        <v>3268</v>
      </c>
      <c r="H342" s="125" t="s">
        <v>3269</v>
      </c>
      <c r="I342" s="125"/>
      <c r="J342" s="125"/>
      <c r="K342" s="125"/>
      <c r="L342" s="125" t="s">
        <v>321</v>
      </c>
      <c r="M342" s="125" t="s">
        <v>3270</v>
      </c>
      <c r="N342" s="125" t="s">
        <v>1962</v>
      </c>
      <c r="O342" s="125"/>
      <c r="P342" s="101"/>
      <c r="Q342" s="101"/>
      <c r="R342" s="101"/>
    </row>
    <row r="343" spans="1:18" ht="129.94999999999999">
      <c r="A343" s="124" t="s">
        <v>726</v>
      </c>
      <c r="B343" s="125" t="s">
        <v>727</v>
      </c>
      <c r="C343" s="125" t="s">
        <v>728</v>
      </c>
      <c r="D343" s="125"/>
      <c r="E343" s="125"/>
      <c r="F343" s="125"/>
      <c r="G343" s="125" t="s">
        <v>3268</v>
      </c>
      <c r="H343" s="125" t="s">
        <v>3271</v>
      </c>
      <c r="I343" s="125"/>
      <c r="J343" s="125"/>
      <c r="K343" s="125"/>
      <c r="L343" s="125" t="s">
        <v>321</v>
      </c>
      <c r="M343" s="125" t="s">
        <v>3270</v>
      </c>
      <c r="N343" s="125" t="s">
        <v>1962</v>
      </c>
      <c r="O343" s="125"/>
      <c r="P343" s="101"/>
      <c r="Q343" s="101"/>
      <c r="R343" s="101"/>
    </row>
    <row r="344" spans="1:18" ht="129.94999999999999">
      <c r="A344" s="124" t="s">
        <v>729</v>
      </c>
      <c r="B344" s="125" t="s">
        <v>730</v>
      </c>
      <c r="C344" s="125" t="s">
        <v>731</v>
      </c>
      <c r="D344" s="125"/>
      <c r="E344" s="125"/>
      <c r="F344" s="125"/>
      <c r="G344" s="125" t="s">
        <v>3272</v>
      </c>
      <c r="H344" s="125" t="s">
        <v>3273</v>
      </c>
      <c r="I344" s="125"/>
      <c r="J344" s="125"/>
      <c r="K344" s="125"/>
      <c r="L344" s="125" t="s">
        <v>2041</v>
      </c>
      <c r="M344" s="125" t="s">
        <v>2284</v>
      </c>
      <c r="N344" s="125" t="s">
        <v>1962</v>
      </c>
      <c r="O344" s="125" t="s">
        <v>3274</v>
      </c>
      <c r="P344" s="101" t="s">
        <v>3275</v>
      </c>
      <c r="Q344" s="101" t="s">
        <v>1962</v>
      </c>
      <c r="R344" s="101"/>
    </row>
    <row r="345" spans="1:18" ht="129.94999999999999">
      <c r="A345" s="124" t="s">
        <v>732</v>
      </c>
      <c r="B345" s="125" t="s">
        <v>730</v>
      </c>
      <c r="C345" s="125" t="s">
        <v>733</v>
      </c>
      <c r="D345" s="125"/>
      <c r="E345" s="125"/>
      <c r="F345" s="125"/>
      <c r="G345" s="125" t="s">
        <v>3272</v>
      </c>
      <c r="H345" s="125" t="s">
        <v>3276</v>
      </c>
      <c r="I345" s="125"/>
      <c r="J345" s="125"/>
      <c r="K345" s="125"/>
      <c r="L345" s="125" t="s">
        <v>2041</v>
      </c>
      <c r="M345" s="125" t="s">
        <v>2284</v>
      </c>
      <c r="N345" s="125" t="s">
        <v>1962</v>
      </c>
      <c r="O345" s="125" t="s">
        <v>3274</v>
      </c>
      <c r="P345" s="101" t="s">
        <v>3275</v>
      </c>
      <c r="Q345" s="101" t="s">
        <v>1962</v>
      </c>
      <c r="R345" s="101"/>
    </row>
    <row r="346" spans="1:18" ht="129.94999999999999">
      <c r="A346" s="124" t="s">
        <v>734</v>
      </c>
      <c r="B346" s="125" t="s">
        <v>730</v>
      </c>
      <c r="C346" s="125" t="s">
        <v>735</v>
      </c>
      <c r="D346" s="125"/>
      <c r="E346" s="125"/>
      <c r="F346" s="125"/>
      <c r="G346" s="125" t="s">
        <v>3272</v>
      </c>
      <c r="H346" s="125" t="s">
        <v>3277</v>
      </c>
      <c r="I346" s="125"/>
      <c r="J346" s="125"/>
      <c r="K346" s="125"/>
      <c r="L346" s="125" t="s">
        <v>2041</v>
      </c>
      <c r="M346" s="125" t="s">
        <v>2284</v>
      </c>
      <c r="N346" s="125" t="s">
        <v>1962</v>
      </c>
      <c r="O346" s="125" t="s">
        <v>3274</v>
      </c>
      <c r="P346" s="101" t="s">
        <v>3275</v>
      </c>
      <c r="Q346" s="101" t="s">
        <v>1962</v>
      </c>
      <c r="R346" s="101"/>
    </row>
    <row r="347" spans="1:18" ht="129.94999999999999">
      <c r="A347" s="124" t="s">
        <v>736</v>
      </c>
      <c r="B347" s="125" t="s">
        <v>730</v>
      </c>
      <c r="C347" s="125" t="s">
        <v>737</v>
      </c>
      <c r="D347" s="125"/>
      <c r="E347" s="125"/>
      <c r="F347" s="125"/>
      <c r="G347" s="125" t="s">
        <v>3272</v>
      </c>
      <c r="H347" s="125" t="s">
        <v>3278</v>
      </c>
      <c r="I347" s="125"/>
      <c r="J347" s="125"/>
      <c r="K347" s="125"/>
      <c r="L347" s="125" t="s">
        <v>2041</v>
      </c>
      <c r="M347" s="125" t="s">
        <v>2284</v>
      </c>
      <c r="N347" s="125" t="s">
        <v>1962</v>
      </c>
      <c r="O347" s="125" t="s">
        <v>3274</v>
      </c>
      <c r="P347" s="101" t="s">
        <v>3275</v>
      </c>
      <c r="Q347" s="101" t="s">
        <v>1962</v>
      </c>
      <c r="R347" s="101"/>
    </row>
    <row r="348" spans="1:18" ht="129.94999999999999">
      <c r="A348" s="124" t="s">
        <v>738</v>
      </c>
      <c r="B348" s="125" t="s">
        <v>730</v>
      </c>
      <c r="C348" s="125" t="s">
        <v>739</v>
      </c>
      <c r="D348" s="125"/>
      <c r="E348" s="125"/>
      <c r="F348" s="125"/>
      <c r="G348" s="125" t="s">
        <v>3272</v>
      </c>
      <c r="H348" s="125" t="s">
        <v>3279</v>
      </c>
      <c r="I348" s="125"/>
      <c r="J348" s="125"/>
      <c r="K348" s="125"/>
      <c r="L348" s="125" t="s">
        <v>2041</v>
      </c>
      <c r="M348" s="125" t="s">
        <v>2284</v>
      </c>
      <c r="N348" s="125" t="s">
        <v>1962</v>
      </c>
      <c r="O348" s="125" t="s">
        <v>3274</v>
      </c>
      <c r="P348" s="101" t="s">
        <v>3275</v>
      </c>
      <c r="Q348" s="101" t="s">
        <v>1962</v>
      </c>
      <c r="R348" s="101"/>
    </row>
    <row r="349" spans="1:18" ht="129.94999999999999">
      <c r="A349" s="124" t="s">
        <v>740</v>
      </c>
      <c r="B349" s="125" t="s">
        <v>730</v>
      </c>
      <c r="C349" s="125" t="s">
        <v>741</v>
      </c>
      <c r="D349" s="125"/>
      <c r="E349" s="125"/>
      <c r="F349" s="125"/>
      <c r="G349" s="125" t="s">
        <v>3272</v>
      </c>
      <c r="H349" s="125" t="s">
        <v>3280</v>
      </c>
      <c r="I349" s="125"/>
      <c r="J349" s="125"/>
      <c r="K349" s="125"/>
      <c r="L349" s="125" t="s">
        <v>2041</v>
      </c>
      <c r="M349" s="125" t="s">
        <v>2284</v>
      </c>
      <c r="N349" s="125" t="s">
        <v>1962</v>
      </c>
      <c r="O349" s="125" t="s">
        <v>3274</v>
      </c>
      <c r="P349" s="101" t="s">
        <v>3275</v>
      </c>
      <c r="Q349" s="101" t="s">
        <v>1962</v>
      </c>
      <c r="R349" s="101"/>
    </row>
    <row r="350" spans="1:18" ht="285.95">
      <c r="A350" s="124" t="s">
        <v>742</v>
      </c>
      <c r="B350" s="125" t="s">
        <v>743</v>
      </c>
      <c r="C350" s="125" t="s">
        <v>731</v>
      </c>
      <c r="D350" s="125" t="s">
        <v>744</v>
      </c>
      <c r="E350" s="125" t="s">
        <v>3281</v>
      </c>
      <c r="F350" s="125" t="s">
        <v>3281</v>
      </c>
      <c r="G350" s="125" t="s">
        <v>3282</v>
      </c>
      <c r="H350" s="125" t="s">
        <v>3283</v>
      </c>
      <c r="I350" s="125" t="s">
        <v>3284</v>
      </c>
      <c r="J350" s="125" t="s">
        <v>3285</v>
      </c>
      <c r="K350" s="125" t="s">
        <v>3286</v>
      </c>
      <c r="L350" s="125" t="s">
        <v>2041</v>
      </c>
      <c r="M350" s="125" t="s">
        <v>3287</v>
      </c>
      <c r="N350" s="125" t="s">
        <v>1977</v>
      </c>
      <c r="O350" s="125" t="s">
        <v>3288</v>
      </c>
      <c r="P350" s="101" t="s">
        <v>3287</v>
      </c>
      <c r="Q350" s="101" t="s">
        <v>1962</v>
      </c>
      <c r="R350" s="101"/>
    </row>
    <row r="351" spans="1:18" ht="90.95">
      <c r="A351" s="124" t="s">
        <v>3289</v>
      </c>
      <c r="B351" s="125" t="s">
        <v>743</v>
      </c>
      <c r="C351" s="125" t="s">
        <v>2152</v>
      </c>
      <c r="D351" s="125" t="s">
        <v>3290</v>
      </c>
      <c r="E351" s="125"/>
      <c r="F351" s="125"/>
      <c r="G351" s="125" t="s">
        <v>3291</v>
      </c>
      <c r="H351" s="125" t="s">
        <v>3292</v>
      </c>
      <c r="I351" s="125" t="s">
        <v>3293</v>
      </c>
      <c r="J351" s="125"/>
      <c r="K351" s="125"/>
      <c r="L351" s="125" t="s">
        <v>257</v>
      </c>
      <c r="M351" s="125" t="s">
        <v>3294</v>
      </c>
      <c r="N351" s="125" t="s">
        <v>3294</v>
      </c>
      <c r="O351" s="125" t="s">
        <v>3295</v>
      </c>
      <c r="P351" s="101"/>
      <c r="Q351" s="101"/>
      <c r="R351" s="101"/>
    </row>
    <row r="352" spans="1:18" ht="90.95">
      <c r="A352" s="124">
        <v>1802</v>
      </c>
      <c r="B352" s="125" t="s">
        <v>743</v>
      </c>
      <c r="C352" s="125" t="s">
        <v>2152</v>
      </c>
      <c r="D352" s="125" t="s">
        <v>3296</v>
      </c>
      <c r="E352" s="125"/>
      <c r="F352" s="125"/>
      <c r="G352" s="125" t="s">
        <v>3291</v>
      </c>
      <c r="H352" s="125" t="s">
        <v>3292</v>
      </c>
      <c r="I352" s="125" t="s">
        <v>3297</v>
      </c>
      <c r="J352" s="125"/>
      <c r="K352" s="125"/>
      <c r="L352" s="125" t="s">
        <v>257</v>
      </c>
      <c r="M352" s="125" t="s">
        <v>3294</v>
      </c>
      <c r="N352" s="125" t="s">
        <v>3294</v>
      </c>
      <c r="O352" s="125" t="s">
        <v>3295</v>
      </c>
      <c r="P352" s="101"/>
      <c r="Q352" s="101"/>
      <c r="R352" s="101"/>
    </row>
    <row r="353" spans="1:18" ht="143.1">
      <c r="A353" s="124" t="s">
        <v>3298</v>
      </c>
      <c r="B353" s="125" t="s">
        <v>743</v>
      </c>
      <c r="C353" s="125" t="s">
        <v>2152</v>
      </c>
      <c r="D353" s="125" t="s">
        <v>3299</v>
      </c>
      <c r="E353" s="125"/>
      <c r="F353" s="125"/>
      <c r="G353" s="125" t="s">
        <v>3291</v>
      </c>
      <c r="H353" s="125" t="s">
        <v>3292</v>
      </c>
      <c r="I353" s="125" t="s">
        <v>3300</v>
      </c>
      <c r="J353" s="125"/>
      <c r="K353" s="125"/>
      <c r="L353" s="125" t="s">
        <v>257</v>
      </c>
      <c r="M353" s="125" t="s">
        <v>3294</v>
      </c>
      <c r="N353" s="125" t="s">
        <v>3294</v>
      </c>
      <c r="O353" s="125" t="s">
        <v>3295</v>
      </c>
      <c r="P353" s="101"/>
      <c r="Q353" s="101"/>
      <c r="R353" s="101"/>
    </row>
    <row r="354" spans="1:18" ht="104.1">
      <c r="A354" s="124" t="s">
        <v>3301</v>
      </c>
      <c r="B354" s="125" t="s">
        <v>743</v>
      </c>
      <c r="C354" s="125" t="s">
        <v>2152</v>
      </c>
      <c r="D354" s="125" t="s">
        <v>3302</v>
      </c>
      <c r="E354" s="125"/>
      <c r="F354" s="125"/>
      <c r="G354" s="125" t="s">
        <v>3291</v>
      </c>
      <c r="H354" s="125" t="s">
        <v>3292</v>
      </c>
      <c r="I354" s="125" t="s">
        <v>3303</v>
      </c>
      <c r="J354" s="125"/>
      <c r="K354" s="125"/>
      <c r="L354" s="125" t="s">
        <v>257</v>
      </c>
      <c r="M354" s="125" t="s">
        <v>3294</v>
      </c>
      <c r="N354" s="125" t="s">
        <v>3294</v>
      </c>
      <c r="O354" s="125" t="s">
        <v>3295</v>
      </c>
      <c r="P354" s="101"/>
      <c r="Q354" s="101"/>
      <c r="R354" s="101"/>
    </row>
    <row r="355" spans="1:18" ht="143.1">
      <c r="A355" s="124" t="s">
        <v>3304</v>
      </c>
      <c r="B355" s="125" t="s">
        <v>743</v>
      </c>
      <c r="C355" s="125" t="s">
        <v>2152</v>
      </c>
      <c r="D355" s="125" t="s">
        <v>3305</v>
      </c>
      <c r="E355" s="125"/>
      <c r="F355" s="125"/>
      <c r="G355" s="125" t="s">
        <v>3291</v>
      </c>
      <c r="H355" s="125" t="s">
        <v>3292</v>
      </c>
      <c r="I355" s="125" t="s">
        <v>3306</v>
      </c>
      <c r="J355" s="125"/>
      <c r="K355" s="125"/>
      <c r="L355" s="125" t="s">
        <v>257</v>
      </c>
      <c r="M355" s="125" t="s">
        <v>3294</v>
      </c>
      <c r="N355" s="125" t="s">
        <v>3294</v>
      </c>
      <c r="O355" s="125" t="s">
        <v>3295</v>
      </c>
      <c r="P355" s="101"/>
      <c r="Q355" s="101"/>
      <c r="R355" s="101"/>
    </row>
    <row r="356" spans="1:18" ht="129.94999999999999">
      <c r="A356" s="124" t="s">
        <v>3307</v>
      </c>
      <c r="B356" s="125" t="s">
        <v>743</v>
      </c>
      <c r="C356" s="125" t="s">
        <v>326</v>
      </c>
      <c r="D356" s="125" t="s">
        <v>3308</v>
      </c>
      <c r="E356" s="125"/>
      <c r="F356" s="125"/>
      <c r="G356" s="125" t="s">
        <v>3282</v>
      </c>
      <c r="H356" s="125" t="s">
        <v>3309</v>
      </c>
      <c r="I356" s="125" t="s">
        <v>3310</v>
      </c>
      <c r="J356" s="125"/>
      <c r="K356" s="125"/>
      <c r="L356" s="125" t="s">
        <v>2041</v>
      </c>
      <c r="M356" s="125" t="s">
        <v>3311</v>
      </c>
      <c r="N356" s="125" t="s">
        <v>2078</v>
      </c>
      <c r="O356" s="125"/>
      <c r="P356" s="101" t="s">
        <v>3311</v>
      </c>
      <c r="Q356" s="101" t="s">
        <v>2078</v>
      </c>
      <c r="R356" s="101"/>
    </row>
    <row r="357" spans="1:18" ht="129.94999999999999">
      <c r="A357" s="124" t="s">
        <v>3312</v>
      </c>
      <c r="B357" s="125" t="s">
        <v>743</v>
      </c>
      <c r="C357" s="125" t="s">
        <v>326</v>
      </c>
      <c r="D357" s="125" t="s">
        <v>3313</v>
      </c>
      <c r="E357" s="125"/>
      <c r="F357" s="125"/>
      <c r="G357" s="125" t="s">
        <v>3282</v>
      </c>
      <c r="H357" s="125" t="s">
        <v>3309</v>
      </c>
      <c r="I357" s="125" t="s">
        <v>3314</v>
      </c>
      <c r="J357" s="125"/>
      <c r="K357" s="125"/>
      <c r="L357" s="125" t="s">
        <v>2041</v>
      </c>
      <c r="M357" s="125" t="s">
        <v>3311</v>
      </c>
      <c r="N357" s="125" t="s">
        <v>2078</v>
      </c>
      <c r="O357" s="125"/>
      <c r="P357" s="101" t="s">
        <v>3311</v>
      </c>
      <c r="Q357" s="101" t="s">
        <v>2078</v>
      </c>
      <c r="R357" s="101"/>
    </row>
    <row r="358" spans="1:18" ht="129.94999999999999">
      <c r="A358" s="124" t="s">
        <v>3315</v>
      </c>
      <c r="B358" s="125" t="s">
        <v>743</v>
      </c>
      <c r="C358" s="125" t="s">
        <v>326</v>
      </c>
      <c r="D358" s="125" t="s">
        <v>3316</v>
      </c>
      <c r="E358" s="125"/>
      <c r="F358" s="125"/>
      <c r="G358" s="125" t="s">
        <v>3282</v>
      </c>
      <c r="H358" s="125" t="s">
        <v>3309</v>
      </c>
      <c r="I358" s="125" t="s">
        <v>3317</v>
      </c>
      <c r="J358" s="125"/>
      <c r="K358" s="125"/>
      <c r="L358" s="125" t="s">
        <v>2041</v>
      </c>
      <c r="M358" s="125" t="s">
        <v>3311</v>
      </c>
      <c r="N358" s="125" t="s">
        <v>2078</v>
      </c>
      <c r="O358" s="125"/>
      <c r="P358" s="101" t="s">
        <v>3311</v>
      </c>
      <c r="Q358" s="101" t="s">
        <v>2078</v>
      </c>
      <c r="R358" s="101"/>
    </row>
    <row r="359" spans="1:18" ht="129.94999999999999">
      <c r="A359" s="124" t="s">
        <v>3318</v>
      </c>
      <c r="B359" s="125" t="s">
        <v>743</v>
      </c>
      <c r="C359" s="125" t="s">
        <v>326</v>
      </c>
      <c r="D359" s="125" t="s">
        <v>3319</v>
      </c>
      <c r="E359" s="125"/>
      <c r="F359" s="125"/>
      <c r="G359" s="125" t="s">
        <v>3282</v>
      </c>
      <c r="H359" s="125" t="s">
        <v>3309</v>
      </c>
      <c r="I359" s="125" t="s">
        <v>3320</v>
      </c>
      <c r="J359" s="125"/>
      <c r="K359" s="125"/>
      <c r="L359" s="125" t="s">
        <v>2041</v>
      </c>
      <c r="M359" s="125" t="s">
        <v>3311</v>
      </c>
      <c r="N359" s="125" t="s">
        <v>2078</v>
      </c>
      <c r="O359" s="125"/>
      <c r="P359" s="101" t="s">
        <v>3311</v>
      </c>
      <c r="Q359" s="101" t="s">
        <v>2078</v>
      </c>
      <c r="R359" s="101"/>
    </row>
    <row r="360" spans="1:18" ht="129.94999999999999">
      <c r="A360" s="124" t="s">
        <v>3321</v>
      </c>
      <c r="B360" s="125" t="s">
        <v>743</v>
      </c>
      <c r="C360" s="125" t="s">
        <v>326</v>
      </c>
      <c r="D360" s="125" t="s">
        <v>3322</v>
      </c>
      <c r="E360" s="125"/>
      <c r="F360" s="125"/>
      <c r="G360" s="125" t="s">
        <v>3282</v>
      </c>
      <c r="H360" s="125" t="s">
        <v>3309</v>
      </c>
      <c r="I360" s="125" t="s">
        <v>3323</v>
      </c>
      <c r="J360" s="125"/>
      <c r="K360" s="125"/>
      <c r="L360" s="125" t="s">
        <v>2041</v>
      </c>
      <c r="M360" s="125" t="s">
        <v>3311</v>
      </c>
      <c r="N360" s="125" t="s">
        <v>2078</v>
      </c>
      <c r="O360" s="125"/>
      <c r="P360" s="101" t="s">
        <v>3311</v>
      </c>
      <c r="Q360" s="101" t="s">
        <v>2078</v>
      </c>
      <c r="R360" s="101"/>
    </row>
    <row r="361" spans="1:18" ht="129.94999999999999">
      <c r="A361" s="124" t="s">
        <v>3324</v>
      </c>
      <c r="B361" s="125" t="s">
        <v>743</v>
      </c>
      <c r="C361" s="125" t="s">
        <v>326</v>
      </c>
      <c r="D361" s="125" t="s">
        <v>3325</v>
      </c>
      <c r="E361" s="125"/>
      <c r="F361" s="125"/>
      <c r="G361" s="125" t="s">
        <v>3282</v>
      </c>
      <c r="H361" s="125" t="s">
        <v>3309</v>
      </c>
      <c r="I361" s="125" t="s">
        <v>3326</v>
      </c>
      <c r="J361" s="125"/>
      <c r="K361" s="125"/>
      <c r="L361" s="125" t="s">
        <v>2041</v>
      </c>
      <c r="M361" s="125" t="s">
        <v>3311</v>
      </c>
      <c r="N361" s="125" t="s">
        <v>2078</v>
      </c>
      <c r="O361" s="125"/>
      <c r="P361" s="101" t="s">
        <v>3311</v>
      </c>
      <c r="Q361" s="101" t="s">
        <v>2078</v>
      </c>
      <c r="R361" s="101"/>
    </row>
    <row r="362" spans="1:18" ht="129.94999999999999">
      <c r="A362" s="124" t="s">
        <v>3327</v>
      </c>
      <c r="B362" s="125" t="s">
        <v>743</v>
      </c>
      <c r="C362" s="125" t="s">
        <v>326</v>
      </c>
      <c r="D362" s="125" t="s">
        <v>3118</v>
      </c>
      <c r="E362" s="125"/>
      <c r="F362" s="125"/>
      <c r="G362" s="125" t="s">
        <v>3282</v>
      </c>
      <c r="H362" s="125" t="s">
        <v>3309</v>
      </c>
      <c r="I362" s="125" t="s">
        <v>3328</v>
      </c>
      <c r="J362" s="125"/>
      <c r="K362" s="125"/>
      <c r="L362" s="125" t="s">
        <v>2041</v>
      </c>
      <c r="M362" s="125" t="s">
        <v>3329</v>
      </c>
      <c r="N362" s="125" t="s">
        <v>1962</v>
      </c>
      <c r="O362" s="125"/>
      <c r="P362" s="101" t="s">
        <v>3311</v>
      </c>
      <c r="Q362" s="101" t="s">
        <v>2078</v>
      </c>
      <c r="R362" s="101"/>
    </row>
    <row r="363" spans="1:18" ht="104.1">
      <c r="A363" s="124" t="s">
        <v>3330</v>
      </c>
      <c r="B363" s="125" t="s">
        <v>743</v>
      </c>
      <c r="C363" s="125" t="s">
        <v>3331</v>
      </c>
      <c r="D363" s="125" t="s">
        <v>3332</v>
      </c>
      <c r="E363" s="125"/>
      <c r="F363" s="125"/>
      <c r="G363" s="125" t="s">
        <v>3333</v>
      </c>
      <c r="H363" s="125" t="s">
        <v>3334</v>
      </c>
      <c r="I363" s="125" t="s">
        <v>3335</v>
      </c>
      <c r="J363" s="125"/>
      <c r="K363" s="125"/>
      <c r="L363" s="125" t="s">
        <v>321</v>
      </c>
      <c r="M363" s="125" t="s">
        <v>2216</v>
      </c>
      <c r="N363" s="125" t="s">
        <v>1977</v>
      </c>
      <c r="O363" s="125" t="s">
        <v>3336</v>
      </c>
      <c r="P363" s="101"/>
      <c r="Q363" s="101"/>
      <c r="R363" s="101"/>
    </row>
    <row r="364" spans="1:18" ht="104.1">
      <c r="A364" s="124" t="s">
        <v>3337</v>
      </c>
      <c r="B364" s="125" t="s">
        <v>743</v>
      </c>
      <c r="C364" s="125" t="s">
        <v>3331</v>
      </c>
      <c r="D364" s="125" t="s">
        <v>3338</v>
      </c>
      <c r="E364" s="125"/>
      <c r="F364" s="125"/>
      <c r="G364" s="125" t="s">
        <v>3333</v>
      </c>
      <c r="H364" s="125" t="s">
        <v>3334</v>
      </c>
      <c r="I364" s="125" t="s">
        <v>3339</v>
      </c>
      <c r="J364" s="125"/>
      <c r="K364" s="125"/>
      <c r="L364" s="125" t="s">
        <v>321</v>
      </c>
      <c r="M364" s="125" t="s">
        <v>2216</v>
      </c>
      <c r="N364" s="125" t="s">
        <v>1977</v>
      </c>
      <c r="O364" s="125" t="s">
        <v>3336</v>
      </c>
      <c r="P364" s="101"/>
      <c r="Q364" s="101"/>
      <c r="R364" s="101"/>
    </row>
    <row r="365" spans="1:18" ht="51.95">
      <c r="A365" s="124" t="s">
        <v>3340</v>
      </c>
      <c r="B365" s="125" t="s">
        <v>746</v>
      </c>
      <c r="C365" s="125" t="s">
        <v>3341</v>
      </c>
      <c r="D365" s="125" t="s">
        <v>3342</v>
      </c>
      <c r="E365" s="125"/>
      <c r="F365" s="125"/>
      <c r="G365" s="125" t="s">
        <v>3343</v>
      </c>
      <c r="H365" s="125" t="s">
        <v>3048</v>
      </c>
      <c r="I365" s="125" t="s">
        <v>3344</v>
      </c>
      <c r="J365" s="125"/>
      <c r="K365" s="125"/>
      <c r="L365" s="125" t="s">
        <v>257</v>
      </c>
      <c r="M365" s="125" t="s">
        <v>245</v>
      </c>
      <c r="N365" s="125" t="s">
        <v>1977</v>
      </c>
      <c r="O365" s="125"/>
      <c r="P365" s="101"/>
      <c r="Q365" s="101"/>
      <c r="R365" s="101"/>
    </row>
    <row r="366" spans="1:18" ht="51.95">
      <c r="A366" s="124" t="s">
        <v>3345</v>
      </c>
      <c r="B366" s="125" t="s">
        <v>746</v>
      </c>
      <c r="C366" s="125" t="s">
        <v>3341</v>
      </c>
      <c r="D366" s="125" t="s">
        <v>3346</v>
      </c>
      <c r="E366" s="125"/>
      <c r="F366" s="125"/>
      <c r="G366" s="125" t="s">
        <v>3343</v>
      </c>
      <c r="H366" s="125" t="s">
        <v>3048</v>
      </c>
      <c r="I366" s="125" t="s">
        <v>3347</v>
      </c>
      <c r="J366" s="125"/>
      <c r="K366" s="125"/>
      <c r="L366" s="125" t="s">
        <v>257</v>
      </c>
      <c r="M366" s="125" t="s">
        <v>3348</v>
      </c>
      <c r="N366" s="125" t="s">
        <v>3349</v>
      </c>
      <c r="O366" s="125"/>
      <c r="P366" s="101"/>
      <c r="Q366" s="101"/>
      <c r="R366" s="101"/>
    </row>
    <row r="367" spans="1:18" ht="104.1">
      <c r="A367" s="124" t="s">
        <v>745</v>
      </c>
      <c r="B367" s="125" t="s">
        <v>746</v>
      </c>
      <c r="C367" s="125" t="s">
        <v>747</v>
      </c>
      <c r="D367" s="125" t="s">
        <v>748</v>
      </c>
      <c r="E367" s="125"/>
      <c r="F367" s="125"/>
      <c r="G367" s="125" t="s">
        <v>3343</v>
      </c>
      <c r="H367" s="125" t="s">
        <v>3350</v>
      </c>
      <c r="I367" s="125" t="s">
        <v>3351</v>
      </c>
      <c r="J367" s="125"/>
      <c r="K367" s="125"/>
      <c r="L367" s="125" t="s">
        <v>264</v>
      </c>
      <c r="M367" s="125" t="s">
        <v>3352</v>
      </c>
      <c r="N367" s="125" t="s">
        <v>1962</v>
      </c>
      <c r="O367" s="125" t="s">
        <v>3352</v>
      </c>
      <c r="P367" s="101" t="s">
        <v>3353</v>
      </c>
      <c r="Q367" s="101" t="s">
        <v>1962</v>
      </c>
      <c r="R367" s="101"/>
    </row>
    <row r="368" spans="1:18" ht="90.95">
      <c r="A368" s="124" t="s">
        <v>749</v>
      </c>
      <c r="B368" s="125" t="s">
        <v>746</v>
      </c>
      <c r="C368" s="125" t="s">
        <v>747</v>
      </c>
      <c r="D368" s="125" t="s">
        <v>750</v>
      </c>
      <c r="E368" s="125"/>
      <c r="F368" s="125"/>
      <c r="G368" s="125" t="s">
        <v>3343</v>
      </c>
      <c r="H368" s="125" t="s">
        <v>3350</v>
      </c>
      <c r="I368" s="125" t="s">
        <v>3354</v>
      </c>
      <c r="J368" s="125"/>
      <c r="K368" s="125"/>
      <c r="L368" s="125" t="s">
        <v>264</v>
      </c>
      <c r="M368" s="125" t="s">
        <v>3352</v>
      </c>
      <c r="N368" s="125" t="s">
        <v>1962</v>
      </c>
      <c r="O368" s="125" t="s">
        <v>3352</v>
      </c>
      <c r="P368" s="101" t="s">
        <v>3353</v>
      </c>
      <c r="Q368" s="101" t="s">
        <v>1962</v>
      </c>
      <c r="R368" s="101"/>
    </row>
    <row r="369" spans="1:18" ht="104.1">
      <c r="A369" s="124" t="s">
        <v>751</v>
      </c>
      <c r="B369" s="125" t="s">
        <v>746</v>
      </c>
      <c r="C369" s="125" t="s">
        <v>747</v>
      </c>
      <c r="D369" s="125" t="s">
        <v>752</v>
      </c>
      <c r="E369" s="125"/>
      <c r="F369" s="125"/>
      <c r="G369" s="125" t="s">
        <v>3343</v>
      </c>
      <c r="H369" s="125" t="s">
        <v>3350</v>
      </c>
      <c r="I369" s="125" t="s">
        <v>3355</v>
      </c>
      <c r="J369" s="125"/>
      <c r="K369" s="125"/>
      <c r="L369" s="125" t="s">
        <v>264</v>
      </c>
      <c r="M369" s="125" t="s">
        <v>3352</v>
      </c>
      <c r="N369" s="125" t="s">
        <v>1962</v>
      </c>
      <c r="O369" s="125" t="s">
        <v>3352</v>
      </c>
      <c r="P369" s="101" t="s">
        <v>3353</v>
      </c>
      <c r="Q369" s="101" t="s">
        <v>1962</v>
      </c>
      <c r="R369" s="101"/>
    </row>
    <row r="370" spans="1:18" ht="129.94999999999999">
      <c r="A370" s="124" t="s">
        <v>753</v>
      </c>
      <c r="B370" s="125" t="s">
        <v>746</v>
      </c>
      <c r="C370" s="125" t="s">
        <v>747</v>
      </c>
      <c r="D370" s="125" t="s">
        <v>754</v>
      </c>
      <c r="E370" s="125"/>
      <c r="F370" s="125"/>
      <c r="G370" s="125" t="s">
        <v>3343</v>
      </c>
      <c r="H370" s="125" t="s">
        <v>3350</v>
      </c>
      <c r="I370" s="125" t="s">
        <v>3356</v>
      </c>
      <c r="J370" s="125"/>
      <c r="K370" s="125"/>
      <c r="L370" s="125" t="s">
        <v>264</v>
      </c>
      <c r="M370" s="125" t="s">
        <v>3352</v>
      </c>
      <c r="N370" s="125" t="s">
        <v>1962</v>
      </c>
      <c r="O370" s="125" t="s">
        <v>3352</v>
      </c>
      <c r="P370" s="101" t="s">
        <v>3353</v>
      </c>
      <c r="Q370" s="101" t="s">
        <v>1962</v>
      </c>
      <c r="R370" s="101"/>
    </row>
    <row r="371" spans="1:18" ht="90.95">
      <c r="A371" s="124" t="s">
        <v>3357</v>
      </c>
      <c r="B371" s="125" t="s">
        <v>746</v>
      </c>
      <c r="C371" s="125" t="s">
        <v>326</v>
      </c>
      <c r="D371" s="125" t="s">
        <v>3358</v>
      </c>
      <c r="E371" s="125"/>
      <c r="F371" s="125"/>
      <c r="G371" s="125" t="s">
        <v>3343</v>
      </c>
      <c r="H371" s="125" t="s">
        <v>2148</v>
      </c>
      <c r="I371" s="125" t="s">
        <v>3359</v>
      </c>
      <c r="J371" s="125"/>
      <c r="K371" s="125"/>
      <c r="L371" s="125" t="s">
        <v>257</v>
      </c>
      <c r="M371" s="125" t="s">
        <v>2284</v>
      </c>
      <c r="N371" s="125" t="s">
        <v>297</v>
      </c>
      <c r="O371" s="125" t="s">
        <v>3360</v>
      </c>
      <c r="P371" s="101"/>
      <c r="Q371" s="101"/>
      <c r="R371" s="101"/>
    </row>
    <row r="372" spans="1:18" ht="156">
      <c r="A372" s="124" t="s">
        <v>3361</v>
      </c>
      <c r="B372" s="125" t="s">
        <v>746</v>
      </c>
      <c r="C372" s="125" t="s">
        <v>3362</v>
      </c>
      <c r="D372" s="125" t="s">
        <v>3363</v>
      </c>
      <c r="E372" s="125" t="s">
        <v>3364</v>
      </c>
      <c r="F372" s="125" t="s">
        <v>3365</v>
      </c>
      <c r="G372" s="125" t="s">
        <v>3366</v>
      </c>
      <c r="H372" s="125" t="s">
        <v>3367</v>
      </c>
      <c r="I372" s="125" t="s">
        <v>3368</v>
      </c>
      <c r="J372" s="125" t="s">
        <v>3369</v>
      </c>
      <c r="K372" s="125" t="s">
        <v>3370</v>
      </c>
      <c r="L372" s="125" t="s">
        <v>2041</v>
      </c>
      <c r="M372" s="125" t="s">
        <v>3371</v>
      </c>
      <c r="N372" s="125" t="s">
        <v>1962</v>
      </c>
      <c r="O372" s="125"/>
      <c r="P372" s="101" t="s">
        <v>3372</v>
      </c>
      <c r="Q372" s="101" t="s">
        <v>1962</v>
      </c>
      <c r="R372" s="101"/>
    </row>
    <row r="373" spans="1:18" ht="156">
      <c r="A373" s="124" t="s">
        <v>3373</v>
      </c>
      <c r="B373" s="125" t="s">
        <v>746</v>
      </c>
      <c r="C373" s="125" t="s">
        <v>3362</v>
      </c>
      <c r="D373" s="125" t="s">
        <v>3363</v>
      </c>
      <c r="E373" s="125" t="s">
        <v>3374</v>
      </c>
      <c r="F373" s="125" t="s">
        <v>3375</v>
      </c>
      <c r="G373" s="125" t="s">
        <v>3366</v>
      </c>
      <c r="H373" s="125" t="s">
        <v>3367</v>
      </c>
      <c r="I373" s="125" t="s">
        <v>3368</v>
      </c>
      <c r="J373" s="125" t="s">
        <v>3376</v>
      </c>
      <c r="K373" s="125" t="s">
        <v>3377</v>
      </c>
      <c r="L373" s="125" t="s">
        <v>2041</v>
      </c>
      <c r="M373" s="125" t="s">
        <v>3371</v>
      </c>
      <c r="N373" s="125" t="s">
        <v>1962</v>
      </c>
      <c r="O373" s="125"/>
      <c r="P373" s="101" t="s">
        <v>3372</v>
      </c>
      <c r="Q373" s="101" t="s">
        <v>1962</v>
      </c>
      <c r="R373" s="101"/>
    </row>
    <row r="374" spans="1:18" ht="156">
      <c r="A374" s="124" t="s">
        <v>3378</v>
      </c>
      <c r="B374" s="125" t="s">
        <v>746</v>
      </c>
      <c r="C374" s="125" t="s">
        <v>3362</v>
      </c>
      <c r="D374" s="125" t="s">
        <v>3363</v>
      </c>
      <c r="E374" s="125" t="s">
        <v>3379</v>
      </c>
      <c r="F374" s="125" t="s">
        <v>3380</v>
      </c>
      <c r="G374" s="125" t="s">
        <v>3366</v>
      </c>
      <c r="H374" s="125" t="s">
        <v>3367</v>
      </c>
      <c r="I374" s="125" t="s">
        <v>3368</v>
      </c>
      <c r="J374" s="125" t="s">
        <v>3381</v>
      </c>
      <c r="K374" s="125" t="s">
        <v>3382</v>
      </c>
      <c r="L374" s="125" t="s">
        <v>2041</v>
      </c>
      <c r="M374" s="125" t="s">
        <v>3371</v>
      </c>
      <c r="N374" s="125" t="s">
        <v>1962</v>
      </c>
      <c r="O374" s="125"/>
      <c r="P374" s="101" t="s">
        <v>3372</v>
      </c>
      <c r="Q374" s="101" t="s">
        <v>1962</v>
      </c>
      <c r="R374" s="101"/>
    </row>
    <row r="375" spans="1:18" ht="221.1">
      <c r="A375" s="124" t="s">
        <v>755</v>
      </c>
      <c r="B375" s="125" t="s">
        <v>746</v>
      </c>
      <c r="C375" s="125" t="s">
        <v>756</v>
      </c>
      <c r="D375" s="125" t="s">
        <v>757</v>
      </c>
      <c r="E375" s="125"/>
      <c r="F375" s="125" t="s">
        <v>3383</v>
      </c>
      <c r="G375" s="125" t="s">
        <v>3384</v>
      </c>
      <c r="H375" s="125" t="s">
        <v>3385</v>
      </c>
      <c r="I375" s="125" t="s">
        <v>3386</v>
      </c>
      <c r="J375" s="125"/>
      <c r="K375" s="125" t="s">
        <v>3387</v>
      </c>
      <c r="L375" s="125" t="s">
        <v>243</v>
      </c>
      <c r="M375" s="125" t="s">
        <v>1942</v>
      </c>
      <c r="N375" s="125" t="s">
        <v>245</v>
      </c>
      <c r="O375" s="125" t="s">
        <v>3388</v>
      </c>
      <c r="P375" s="101" t="s">
        <v>297</v>
      </c>
      <c r="Q375" s="101" t="s">
        <v>245</v>
      </c>
      <c r="R375" s="101" t="s">
        <v>3389</v>
      </c>
    </row>
    <row r="376" spans="1:18" ht="129.94999999999999">
      <c r="A376" s="124" t="s">
        <v>758</v>
      </c>
      <c r="B376" s="125" t="s">
        <v>759</v>
      </c>
      <c r="C376" s="125" t="s">
        <v>760</v>
      </c>
      <c r="D376" s="125" t="s">
        <v>761</v>
      </c>
      <c r="E376" s="125"/>
      <c r="F376" s="125"/>
      <c r="G376" s="125" t="s">
        <v>3390</v>
      </c>
      <c r="H376" s="125" t="s">
        <v>3391</v>
      </c>
      <c r="I376" s="125" t="s">
        <v>3392</v>
      </c>
      <c r="J376" s="125"/>
      <c r="K376" s="125"/>
      <c r="L376" s="125" t="s">
        <v>2041</v>
      </c>
      <c r="M376" s="125" t="s">
        <v>3393</v>
      </c>
      <c r="N376" s="125" t="s">
        <v>1962</v>
      </c>
      <c r="O376" s="125" t="s">
        <v>3394</v>
      </c>
      <c r="P376" s="101" t="s">
        <v>297</v>
      </c>
      <c r="Q376" s="101" t="s">
        <v>297</v>
      </c>
      <c r="R376" s="101" t="s">
        <v>297</v>
      </c>
    </row>
    <row r="377" spans="1:18" ht="117">
      <c r="A377" s="124" t="s">
        <v>762</v>
      </c>
      <c r="B377" s="125" t="s">
        <v>759</v>
      </c>
      <c r="C377" s="125" t="s">
        <v>760</v>
      </c>
      <c r="D377" s="125" t="s">
        <v>763</v>
      </c>
      <c r="E377" s="125"/>
      <c r="F377" s="125"/>
      <c r="G377" s="125" t="s">
        <v>3390</v>
      </c>
      <c r="H377" s="125" t="s">
        <v>3395</v>
      </c>
      <c r="I377" s="125" t="s">
        <v>3396</v>
      </c>
      <c r="J377" s="125"/>
      <c r="K377" s="125"/>
      <c r="L377" s="125" t="s">
        <v>257</v>
      </c>
      <c r="M377" s="125" t="s">
        <v>3393</v>
      </c>
      <c r="N377" s="125" t="s">
        <v>1962</v>
      </c>
      <c r="O377" s="125" t="s">
        <v>3394</v>
      </c>
      <c r="P377" s="101" t="s">
        <v>1962</v>
      </c>
      <c r="Q377" s="101" t="s">
        <v>1962</v>
      </c>
      <c r="R377" s="101" t="s">
        <v>1962</v>
      </c>
    </row>
    <row r="378" spans="1:18" ht="78">
      <c r="A378" s="124" t="s">
        <v>764</v>
      </c>
      <c r="B378" s="125" t="s">
        <v>765</v>
      </c>
      <c r="C378" s="125" t="s">
        <v>766</v>
      </c>
      <c r="D378" s="125" t="s">
        <v>767</v>
      </c>
      <c r="E378" s="125" t="s">
        <v>3397</v>
      </c>
      <c r="F378" s="125" t="s">
        <v>3397</v>
      </c>
      <c r="G378" s="125" t="s">
        <v>3398</v>
      </c>
      <c r="H378" s="125" t="s">
        <v>3399</v>
      </c>
      <c r="I378" s="125" t="s">
        <v>3400</v>
      </c>
      <c r="J378" s="125" t="s">
        <v>3397</v>
      </c>
      <c r="K378" s="125" t="s">
        <v>3397</v>
      </c>
      <c r="L378" s="125" t="s">
        <v>257</v>
      </c>
      <c r="M378" s="125" t="s">
        <v>2284</v>
      </c>
      <c r="N378" s="125" t="s">
        <v>1977</v>
      </c>
      <c r="O378" s="125" t="s">
        <v>3401</v>
      </c>
      <c r="P378" s="101" t="s">
        <v>3397</v>
      </c>
      <c r="Q378" s="101" t="s">
        <v>1962</v>
      </c>
      <c r="R378" s="101"/>
    </row>
    <row r="379" spans="1:18" ht="409.5">
      <c r="A379" s="124" t="s">
        <v>768</v>
      </c>
      <c r="B379" s="125" t="s">
        <v>765</v>
      </c>
      <c r="C379" s="125" t="s">
        <v>769</v>
      </c>
      <c r="D379" s="125" t="s">
        <v>770</v>
      </c>
      <c r="E379" s="125"/>
      <c r="F379" s="125"/>
      <c r="G379" s="125" t="s">
        <v>3398</v>
      </c>
      <c r="H379" s="125" t="s">
        <v>3402</v>
      </c>
      <c r="I379" s="125" t="s">
        <v>3403</v>
      </c>
      <c r="J379" s="125"/>
      <c r="K379" s="125"/>
      <c r="L379" s="125" t="s">
        <v>2041</v>
      </c>
      <c r="M379" s="125" t="s">
        <v>3404</v>
      </c>
      <c r="N379" s="125" t="s">
        <v>1962</v>
      </c>
      <c r="O379" s="125"/>
      <c r="P379" s="101" t="s">
        <v>3404</v>
      </c>
      <c r="Q379" s="101" t="s">
        <v>1962</v>
      </c>
      <c r="R379" s="101"/>
    </row>
    <row r="380" spans="1:18" ht="129.94999999999999">
      <c r="A380" s="124" t="s">
        <v>3405</v>
      </c>
      <c r="B380" s="125" t="s">
        <v>3406</v>
      </c>
      <c r="C380" s="125" t="s">
        <v>3407</v>
      </c>
      <c r="D380" s="125"/>
      <c r="E380" s="125"/>
      <c r="F380" s="125"/>
      <c r="G380" s="125" t="s">
        <v>3408</v>
      </c>
      <c r="H380" s="125" t="s">
        <v>3409</v>
      </c>
      <c r="I380" s="125"/>
      <c r="J380" s="125"/>
      <c r="K380" s="125"/>
      <c r="L380" s="125" t="s">
        <v>2041</v>
      </c>
      <c r="M380" s="125" t="s">
        <v>3410</v>
      </c>
      <c r="N380" s="125" t="s">
        <v>1962</v>
      </c>
      <c r="O380" s="125"/>
      <c r="P380" s="101" t="s">
        <v>3410</v>
      </c>
      <c r="Q380" s="101" t="s">
        <v>1977</v>
      </c>
      <c r="R380" s="101"/>
    </row>
    <row r="381" spans="1:18" ht="90.95">
      <c r="A381" s="124" t="s">
        <v>771</v>
      </c>
      <c r="B381" s="125" t="s">
        <v>772</v>
      </c>
      <c r="C381" s="125" t="s">
        <v>319</v>
      </c>
      <c r="D381" s="125"/>
      <c r="E381" s="125"/>
      <c r="F381" s="125"/>
      <c r="G381" s="125" t="s">
        <v>3411</v>
      </c>
      <c r="H381" s="125" t="s">
        <v>3412</v>
      </c>
      <c r="I381" s="125"/>
      <c r="J381" s="125"/>
      <c r="K381" s="125"/>
      <c r="L381" s="125" t="s">
        <v>264</v>
      </c>
      <c r="M381" s="125"/>
      <c r="N381" s="125"/>
      <c r="O381" s="125"/>
      <c r="P381" s="101" t="s">
        <v>3413</v>
      </c>
      <c r="Q381" s="101" t="s">
        <v>1962</v>
      </c>
      <c r="R381" s="101"/>
    </row>
    <row r="382" spans="1:18" ht="299.10000000000002">
      <c r="A382" s="124" t="s">
        <v>773</v>
      </c>
      <c r="B382" s="125" t="s">
        <v>774</v>
      </c>
      <c r="C382" s="125" t="s">
        <v>326</v>
      </c>
      <c r="D382" s="125" t="s">
        <v>775</v>
      </c>
      <c r="E382" s="125"/>
      <c r="F382" s="125"/>
      <c r="G382" s="125" t="s">
        <v>3414</v>
      </c>
      <c r="H382" s="125" t="s">
        <v>3415</v>
      </c>
      <c r="I382" s="125" t="s">
        <v>3416</v>
      </c>
      <c r="J382" s="125"/>
      <c r="K382" s="125"/>
      <c r="L382" s="125" t="s">
        <v>2041</v>
      </c>
      <c r="M382" s="125" t="s">
        <v>3417</v>
      </c>
      <c r="N382" s="125" t="s">
        <v>1962</v>
      </c>
      <c r="O382" s="125"/>
      <c r="P382" s="101" t="s">
        <v>3418</v>
      </c>
      <c r="Q382" s="101" t="s">
        <v>1962</v>
      </c>
      <c r="R382" s="101"/>
    </row>
    <row r="383" spans="1:18" ht="299.10000000000002">
      <c r="A383" s="124" t="s">
        <v>776</v>
      </c>
      <c r="B383" s="125" t="s">
        <v>774</v>
      </c>
      <c r="C383" s="125" t="s">
        <v>326</v>
      </c>
      <c r="D383" s="125" t="s">
        <v>777</v>
      </c>
      <c r="E383" s="125"/>
      <c r="F383" s="125"/>
      <c r="G383" s="125" t="s">
        <v>3414</v>
      </c>
      <c r="H383" s="125" t="s">
        <v>3415</v>
      </c>
      <c r="I383" s="125" t="s">
        <v>3419</v>
      </c>
      <c r="J383" s="125"/>
      <c r="K383" s="125"/>
      <c r="L383" s="125" t="s">
        <v>2041</v>
      </c>
      <c r="M383" s="125" t="s">
        <v>3417</v>
      </c>
      <c r="N383" s="125" t="s">
        <v>1962</v>
      </c>
      <c r="O383" s="125"/>
      <c r="P383" s="101" t="s">
        <v>3418</v>
      </c>
      <c r="Q383" s="101" t="s">
        <v>1962</v>
      </c>
      <c r="R383" s="101"/>
    </row>
    <row r="384" spans="1:18" ht="299.10000000000002">
      <c r="A384" s="124" t="s">
        <v>778</v>
      </c>
      <c r="B384" s="125" t="s">
        <v>779</v>
      </c>
      <c r="C384" s="125" t="s">
        <v>780</v>
      </c>
      <c r="D384" s="125" t="s">
        <v>781</v>
      </c>
      <c r="E384" s="125"/>
      <c r="F384" s="125" t="s">
        <v>3420</v>
      </c>
      <c r="G384" s="125" t="s">
        <v>3421</v>
      </c>
      <c r="H384" s="125" t="s">
        <v>3422</v>
      </c>
      <c r="I384" s="125" t="s">
        <v>3423</v>
      </c>
      <c r="J384" s="125"/>
      <c r="K384" s="125"/>
      <c r="L384" s="125" t="s">
        <v>257</v>
      </c>
      <c r="M384" s="125" t="s">
        <v>3424</v>
      </c>
      <c r="N384" s="125" t="s">
        <v>1962</v>
      </c>
      <c r="O384" s="125"/>
      <c r="P384" s="101"/>
      <c r="Q384" s="101"/>
      <c r="R384" s="101"/>
    </row>
    <row r="385" spans="1:18" ht="299.10000000000002">
      <c r="A385" s="124" t="s">
        <v>782</v>
      </c>
      <c r="B385" s="125" t="s">
        <v>779</v>
      </c>
      <c r="C385" s="125" t="s">
        <v>783</v>
      </c>
      <c r="D385" s="125" t="s">
        <v>781</v>
      </c>
      <c r="E385" s="125"/>
      <c r="F385" s="125" t="s">
        <v>3420</v>
      </c>
      <c r="G385" s="125" t="s">
        <v>3421</v>
      </c>
      <c r="H385" s="125" t="s">
        <v>3425</v>
      </c>
      <c r="I385" s="125" t="s">
        <v>3423</v>
      </c>
      <c r="J385" s="125"/>
      <c r="K385" s="125"/>
      <c r="L385" s="125" t="s">
        <v>257</v>
      </c>
      <c r="M385" s="125" t="s">
        <v>3424</v>
      </c>
      <c r="N385" s="125" t="s">
        <v>1962</v>
      </c>
      <c r="O385" s="125"/>
      <c r="P385" s="101"/>
      <c r="Q385" s="101"/>
      <c r="R385" s="101"/>
    </row>
    <row r="386" spans="1:18" ht="260.10000000000002">
      <c r="A386" s="124" t="s">
        <v>784</v>
      </c>
      <c r="B386" s="125" t="s">
        <v>785</v>
      </c>
      <c r="C386" s="125" t="s">
        <v>342</v>
      </c>
      <c r="D386" s="125" t="s">
        <v>786</v>
      </c>
      <c r="E386" s="125"/>
      <c r="F386" s="125"/>
      <c r="G386" s="125" t="s">
        <v>3426</v>
      </c>
      <c r="H386" s="125" t="s">
        <v>3415</v>
      </c>
      <c r="I386" s="125" t="s">
        <v>2258</v>
      </c>
      <c r="J386" s="125"/>
      <c r="K386" s="125"/>
      <c r="L386" s="125" t="s">
        <v>257</v>
      </c>
      <c r="M386" s="125" t="s">
        <v>2216</v>
      </c>
      <c r="N386" s="125" t="s">
        <v>1962</v>
      </c>
      <c r="O386" s="125" t="s">
        <v>3427</v>
      </c>
      <c r="P386" s="101"/>
      <c r="Q386" s="101"/>
      <c r="R386" s="101"/>
    </row>
    <row r="387" spans="1:18" ht="260.10000000000002">
      <c r="A387" s="124" t="s">
        <v>787</v>
      </c>
      <c r="B387" s="125" t="s">
        <v>785</v>
      </c>
      <c r="C387" s="125" t="s">
        <v>342</v>
      </c>
      <c r="D387" s="125" t="s">
        <v>788</v>
      </c>
      <c r="E387" s="125"/>
      <c r="F387" s="125"/>
      <c r="G387" s="125" t="s">
        <v>3428</v>
      </c>
      <c r="H387" s="125" t="s">
        <v>3415</v>
      </c>
      <c r="I387" s="125" t="s">
        <v>3429</v>
      </c>
      <c r="J387" s="125"/>
      <c r="K387" s="125"/>
      <c r="L387" s="125" t="s">
        <v>257</v>
      </c>
      <c r="M387" s="125" t="s">
        <v>2216</v>
      </c>
      <c r="N387" s="125" t="s">
        <v>1962</v>
      </c>
      <c r="O387" s="125" t="s">
        <v>3427</v>
      </c>
      <c r="P387" s="101"/>
      <c r="Q387" s="101"/>
      <c r="R387" s="101"/>
    </row>
    <row r="388" spans="1:18" ht="260.10000000000002">
      <c r="A388" s="124" t="s">
        <v>789</v>
      </c>
      <c r="B388" s="125" t="s">
        <v>785</v>
      </c>
      <c r="C388" s="125" t="s">
        <v>342</v>
      </c>
      <c r="D388" s="125" t="s">
        <v>790</v>
      </c>
      <c r="E388" s="125"/>
      <c r="F388" s="125"/>
      <c r="G388" s="125" t="s">
        <v>3428</v>
      </c>
      <c r="H388" s="125" t="s">
        <v>3415</v>
      </c>
      <c r="I388" s="125" t="s">
        <v>3430</v>
      </c>
      <c r="J388" s="125"/>
      <c r="K388" s="125"/>
      <c r="L388" s="125" t="s">
        <v>257</v>
      </c>
      <c r="M388" s="125" t="s">
        <v>2216</v>
      </c>
      <c r="N388" s="125" t="s">
        <v>1962</v>
      </c>
      <c r="O388" s="125" t="s">
        <v>3427</v>
      </c>
      <c r="P388" s="101"/>
      <c r="Q388" s="101"/>
      <c r="R388" s="101"/>
    </row>
    <row r="389" spans="1:18" ht="260.10000000000002">
      <c r="A389" s="124" t="s">
        <v>791</v>
      </c>
      <c r="B389" s="125" t="s">
        <v>785</v>
      </c>
      <c r="C389" s="125" t="s">
        <v>342</v>
      </c>
      <c r="D389" s="125" t="s">
        <v>792</v>
      </c>
      <c r="E389" s="125"/>
      <c r="F389" s="125"/>
      <c r="G389" s="125" t="s">
        <v>3428</v>
      </c>
      <c r="H389" s="125" t="s">
        <v>3415</v>
      </c>
      <c r="I389" s="125" t="s">
        <v>3431</v>
      </c>
      <c r="J389" s="125"/>
      <c r="K389" s="125"/>
      <c r="L389" s="125" t="s">
        <v>257</v>
      </c>
      <c r="M389" s="125" t="s">
        <v>2216</v>
      </c>
      <c r="N389" s="125" t="s">
        <v>1962</v>
      </c>
      <c r="O389" s="125" t="s">
        <v>3427</v>
      </c>
      <c r="P389" s="101"/>
      <c r="Q389" s="101"/>
      <c r="R389" s="101"/>
    </row>
    <row r="390" spans="1:18" ht="260.10000000000002">
      <c r="A390" s="124" t="s">
        <v>793</v>
      </c>
      <c r="B390" s="125" t="s">
        <v>785</v>
      </c>
      <c r="C390" s="125" t="s">
        <v>342</v>
      </c>
      <c r="D390" s="125" t="s">
        <v>794</v>
      </c>
      <c r="E390" s="125"/>
      <c r="F390" s="125"/>
      <c r="G390" s="125" t="s">
        <v>3428</v>
      </c>
      <c r="H390" s="125" t="s">
        <v>3415</v>
      </c>
      <c r="I390" s="125" t="s">
        <v>3432</v>
      </c>
      <c r="J390" s="125"/>
      <c r="K390" s="125"/>
      <c r="L390" s="125" t="s">
        <v>257</v>
      </c>
      <c r="M390" s="125" t="s">
        <v>2216</v>
      </c>
      <c r="N390" s="125" t="s">
        <v>1962</v>
      </c>
      <c r="O390" s="125" t="s">
        <v>3427</v>
      </c>
      <c r="P390" s="101"/>
      <c r="Q390" s="101"/>
      <c r="R390" s="101"/>
    </row>
    <row r="391" spans="1:18" ht="90.95">
      <c r="A391" s="124" t="s">
        <v>795</v>
      </c>
      <c r="B391" s="125" t="s">
        <v>796</v>
      </c>
      <c r="C391" s="125" t="s">
        <v>797</v>
      </c>
      <c r="D391" s="125" t="s">
        <v>798</v>
      </c>
      <c r="E391" s="125"/>
      <c r="F391" s="125"/>
      <c r="G391" s="125" t="s">
        <v>3433</v>
      </c>
      <c r="H391" s="125" t="s">
        <v>3434</v>
      </c>
      <c r="I391" s="125" t="s">
        <v>3435</v>
      </c>
      <c r="J391" s="125"/>
      <c r="K391" s="125"/>
      <c r="L391" s="125" t="s">
        <v>264</v>
      </c>
      <c r="M391" s="125"/>
      <c r="N391" s="125"/>
      <c r="O391" s="125"/>
      <c r="P391" s="101" t="s">
        <v>3436</v>
      </c>
      <c r="Q391" s="101" t="s">
        <v>1962</v>
      </c>
      <c r="R391" s="101"/>
    </row>
    <row r="392" spans="1:18" ht="156">
      <c r="A392" s="124" t="s">
        <v>799</v>
      </c>
      <c r="B392" s="125" t="s">
        <v>796</v>
      </c>
      <c r="C392" s="125" t="s">
        <v>326</v>
      </c>
      <c r="D392" s="125" t="s">
        <v>800</v>
      </c>
      <c r="E392" s="125"/>
      <c r="F392" s="125"/>
      <c r="G392" s="125" t="s">
        <v>3433</v>
      </c>
      <c r="H392" s="125" t="s">
        <v>3437</v>
      </c>
      <c r="I392" s="125" t="s">
        <v>3438</v>
      </c>
      <c r="J392" s="125"/>
      <c r="K392" s="125"/>
      <c r="L392" s="125" t="s">
        <v>2041</v>
      </c>
      <c r="M392" s="125" t="s">
        <v>3439</v>
      </c>
      <c r="N392" s="125" t="s">
        <v>1962</v>
      </c>
      <c r="O392" s="125" t="s">
        <v>3440</v>
      </c>
      <c r="P392" s="101" t="s">
        <v>3441</v>
      </c>
      <c r="Q392" s="101" t="s">
        <v>1962</v>
      </c>
      <c r="R392" s="101" t="s">
        <v>3442</v>
      </c>
    </row>
    <row r="393" spans="1:18" ht="195">
      <c r="A393" s="124" t="s">
        <v>801</v>
      </c>
      <c r="B393" s="125" t="s">
        <v>796</v>
      </c>
      <c r="C393" s="125" t="s">
        <v>326</v>
      </c>
      <c r="D393" s="125" t="s">
        <v>802</v>
      </c>
      <c r="E393" s="125"/>
      <c r="F393" s="125"/>
      <c r="G393" s="125" t="s">
        <v>3433</v>
      </c>
      <c r="H393" s="125" t="s">
        <v>3437</v>
      </c>
      <c r="I393" s="125" t="s">
        <v>3443</v>
      </c>
      <c r="J393" s="125"/>
      <c r="K393" s="125"/>
      <c r="L393" s="125" t="s">
        <v>2041</v>
      </c>
      <c r="M393" s="125" t="s">
        <v>3439</v>
      </c>
      <c r="N393" s="125" t="s">
        <v>1962</v>
      </c>
      <c r="O393" s="125" t="s">
        <v>3440</v>
      </c>
      <c r="P393" s="101" t="s">
        <v>3441</v>
      </c>
      <c r="Q393" s="101" t="s">
        <v>1962</v>
      </c>
      <c r="R393" s="101" t="s">
        <v>3442</v>
      </c>
    </row>
    <row r="394" spans="1:18" ht="182.1">
      <c r="A394" s="124" t="s">
        <v>803</v>
      </c>
      <c r="B394" s="125" t="s">
        <v>796</v>
      </c>
      <c r="C394" s="125" t="s">
        <v>326</v>
      </c>
      <c r="D394" s="125" t="s">
        <v>804</v>
      </c>
      <c r="E394" s="125"/>
      <c r="F394" s="125"/>
      <c r="G394" s="125" t="s">
        <v>3433</v>
      </c>
      <c r="H394" s="125" t="s">
        <v>3437</v>
      </c>
      <c r="I394" s="125" t="s">
        <v>3444</v>
      </c>
      <c r="J394" s="125"/>
      <c r="K394" s="125"/>
      <c r="L394" s="125" t="s">
        <v>2041</v>
      </c>
      <c r="M394" s="125" t="s">
        <v>3439</v>
      </c>
      <c r="N394" s="125" t="s">
        <v>1962</v>
      </c>
      <c r="O394" s="125" t="s">
        <v>3440</v>
      </c>
      <c r="P394" s="101" t="s">
        <v>3441</v>
      </c>
      <c r="Q394" s="101" t="s">
        <v>1962</v>
      </c>
      <c r="R394" s="101" t="s">
        <v>3442</v>
      </c>
    </row>
    <row r="395" spans="1:18" ht="195">
      <c r="A395" s="124" t="s">
        <v>805</v>
      </c>
      <c r="B395" s="125" t="s">
        <v>796</v>
      </c>
      <c r="C395" s="125" t="s">
        <v>326</v>
      </c>
      <c r="D395" s="125" t="s">
        <v>806</v>
      </c>
      <c r="E395" s="125"/>
      <c r="F395" s="125"/>
      <c r="G395" s="125" t="s">
        <v>3433</v>
      </c>
      <c r="H395" s="125" t="s">
        <v>3437</v>
      </c>
      <c r="I395" s="125" t="s">
        <v>3445</v>
      </c>
      <c r="J395" s="125"/>
      <c r="K395" s="125"/>
      <c r="L395" s="125" t="s">
        <v>2041</v>
      </c>
      <c r="M395" s="125" t="s">
        <v>3439</v>
      </c>
      <c r="N395" s="125" t="s">
        <v>1962</v>
      </c>
      <c r="O395" s="125" t="s">
        <v>3440</v>
      </c>
      <c r="P395" s="101" t="s">
        <v>3441</v>
      </c>
      <c r="Q395" s="101" t="s">
        <v>1962</v>
      </c>
      <c r="R395" s="101" t="s">
        <v>3442</v>
      </c>
    </row>
    <row r="396" spans="1:18" ht="195">
      <c r="A396" s="124" t="s">
        <v>807</v>
      </c>
      <c r="B396" s="125" t="s">
        <v>796</v>
      </c>
      <c r="C396" s="125" t="s">
        <v>326</v>
      </c>
      <c r="D396" s="125" t="s">
        <v>808</v>
      </c>
      <c r="E396" s="125"/>
      <c r="F396" s="125"/>
      <c r="G396" s="125" t="s">
        <v>3433</v>
      </c>
      <c r="H396" s="125" t="s">
        <v>3437</v>
      </c>
      <c r="I396" s="125" t="s">
        <v>3446</v>
      </c>
      <c r="J396" s="125"/>
      <c r="K396" s="125"/>
      <c r="L396" s="125" t="s">
        <v>2041</v>
      </c>
      <c r="M396" s="125" t="s">
        <v>3439</v>
      </c>
      <c r="N396" s="125" t="s">
        <v>1962</v>
      </c>
      <c r="O396" s="125" t="s">
        <v>3440</v>
      </c>
      <c r="P396" s="101" t="s">
        <v>3441</v>
      </c>
      <c r="Q396" s="101" t="s">
        <v>1962</v>
      </c>
      <c r="R396" s="101" t="s">
        <v>3442</v>
      </c>
    </row>
    <row r="397" spans="1:18" ht="182.1">
      <c r="A397" s="124" t="s">
        <v>809</v>
      </c>
      <c r="B397" s="125" t="s">
        <v>796</v>
      </c>
      <c r="C397" s="125" t="s">
        <v>326</v>
      </c>
      <c r="D397" s="125" t="s">
        <v>810</v>
      </c>
      <c r="E397" s="125"/>
      <c r="F397" s="125"/>
      <c r="G397" s="125" t="s">
        <v>3433</v>
      </c>
      <c r="H397" s="125" t="s">
        <v>3437</v>
      </c>
      <c r="I397" s="125" t="s">
        <v>3447</v>
      </c>
      <c r="J397" s="125"/>
      <c r="K397" s="125"/>
      <c r="L397" s="125" t="s">
        <v>2041</v>
      </c>
      <c r="M397" s="125" t="s">
        <v>3439</v>
      </c>
      <c r="N397" s="125" t="s">
        <v>1962</v>
      </c>
      <c r="O397" s="125" t="s">
        <v>3440</v>
      </c>
      <c r="P397" s="101" t="s">
        <v>3441</v>
      </c>
      <c r="Q397" s="101" t="s">
        <v>1962</v>
      </c>
      <c r="R397" s="101" t="s">
        <v>3442</v>
      </c>
    </row>
    <row r="398" spans="1:18" ht="195">
      <c r="A398" s="124" t="s">
        <v>811</v>
      </c>
      <c r="B398" s="125" t="s">
        <v>796</v>
      </c>
      <c r="C398" s="125" t="s">
        <v>326</v>
      </c>
      <c r="D398" s="125" t="s">
        <v>812</v>
      </c>
      <c r="E398" s="125"/>
      <c r="F398" s="125"/>
      <c r="G398" s="125" t="s">
        <v>3433</v>
      </c>
      <c r="H398" s="125" t="s">
        <v>3437</v>
      </c>
      <c r="I398" s="125" t="s">
        <v>3448</v>
      </c>
      <c r="J398" s="125"/>
      <c r="K398" s="125"/>
      <c r="L398" s="125" t="s">
        <v>2041</v>
      </c>
      <c r="M398" s="125" t="s">
        <v>3439</v>
      </c>
      <c r="N398" s="125" t="s">
        <v>1962</v>
      </c>
      <c r="O398" s="125" t="s">
        <v>3440</v>
      </c>
      <c r="P398" s="101" t="s">
        <v>3441</v>
      </c>
      <c r="Q398" s="101" t="s">
        <v>1962</v>
      </c>
      <c r="R398" s="101" t="s">
        <v>3442</v>
      </c>
    </row>
    <row r="399" spans="1:18" ht="221.1">
      <c r="A399" s="124" t="s">
        <v>813</v>
      </c>
      <c r="B399" s="125" t="s">
        <v>796</v>
      </c>
      <c r="C399" s="125" t="s">
        <v>326</v>
      </c>
      <c r="D399" s="125" t="s">
        <v>814</v>
      </c>
      <c r="E399" s="125"/>
      <c r="F399" s="125"/>
      <c r="G399" s="125" t="s">
        <v>3433</v>
      </c>
      <c r="H399" s="125" t="s">
        <v>3437</v>
      </c>
      <c r="I399" s="125" t="s">
        <v>3449</v>
      </c>
      <c r="J399" s="125"/>
      <c r="K399" s="125"/>
      <c r="L399" s="125" t="s">
        <v>2041</v>
      </c>
      <c r="M399" s="125" t="s">
        <v>3439</v>
      </c>
      <c r="N399" s="125" t="s">
        <v>1962</v>
      </c>
      <c r="O399" s="125" t="s">
        <v>3440</v>
      </c>
      <c r="P399" s="101" t="s">
        <v>3441</v>
      </c>
      <c r="Q399" s="101" t="s">
        <v>1962</v>
      </c>
      <c r="R399" s="101" t="s">
        <v>3442</v>
      </c>
    </row>
    <row r="400" spans="1:18" ht="195">
      <c r="A400" s="124" t="s">
        <v>815</v>
      </c>
      <c r="B400" s="125" t="s">
        <v>796</v>
      </c>
      <c r="C400" s="125" t="s">
        <v>326</v>
      </c>
      <c r="D400" s="125" t="s">
        <v>816</v>
      </c>
      <c r="E400" s="125"/>
      <c r="F400" s="125"/>
      <c r="G400" s="125" t="s">
        <v>3433</v>
      </c>
      <c r="H400" s="125" t="s">
        <v>3437</v>
      </c>
      <c r="I400" s="125" t="s">
        <v>3450</v>
      </c>
      <c r="J400" s="125"/>
      <c r="K400" s="125"/>
      <c r="L400" s="125" t="s">
        <v>2041</v>
      </c>
      <c r="M400" s="125" t="s">
        <v>3439</v>
      </c>
      <c r="N400" s="125" t="s">
        <v>1962</v>
      </c>
      <c r="O400" s="125" t="s">
        <v>3440</v>
      </c>
      <c r="P400" s="101" t="s">
        <v>3441</v>
      </c>
      <c r="Q400" s="101" t="s">
        <v>1962</v>
      </c>
      <c r="R400" s="101" t="s">
        <v>3442</v>
      </c>
    </row>
    <row r="401" spans="1:18" ht="182.1">
      <c r="A401" s="124" t="s">
        <v>817</v>
      </c>
      <c r="B401" s="125" t="s">
        <v>796</v>
      </c>
      <c r="C401" s="125" t="s">
        <v>326</v>
      </c>
      <c r="D401" s="125" t="s">
        <v>818</v>
      </c>
      <c r="E401" s="125"/>
      <c r="F401" s="125"/>
      <c r="G401" s="125" t="s">
        <v>3433</v>
      </c>
      <c r="H401" s="125" t="s">
        <v>3437</v>
      </c>
      <c r="I401" s="125" t="s">
        <v>3451</v>
      </c>
      <c r="J401" s="125"/>
      <c r="K401" s="125"/>
      <c r="L401" s="125" t="s">
        <v>2041</v>
      </c>
      <c r="M401" s="125" t="s">
        <v>3439</v>
      </c>
      <c r="N401" s="125" t="s">
        <v>1962</v>
      </c>
      <c r="O401" s="125" t="s">
        <v>3440</v>
      </c>
      <c r="P401" s="101" t="s">
        <v>3441</v>
      </c>
      <c r="Q401" s="101" t="s">
        <v>1962</v>
      </c>
      <c r="R401" s="101" t="s">
        <v>3442</v>
      </c>
    </row>
    <row r="402" spans="1:18" ht="168.95">
      <c r="A402" s="124" t="s">
        <v>819</v>
      </c>
      <c r="B402" s="125" t="s">
        <v>796</v>
      </c>
      <c r="C402" s="125" t="s">
        <v>326</v>
      </c>
      <c r="D402" s="125" t="s">
        <v>820</v>
      </c>
      <c r="E402" s="125"/>
      <c r="F402" s="125"/>
      <c r="G402" s="125" t="s">
        <v>3433</v>
      </c>
      <c r="H402" s="125" t="s">
        <v>3437</v>
      </c>
      <c r="I402" s="125" t="s">
        <v>3452</v>
      </c>
      <c r="J402" s="125"/>
      <c r="K402" s="125"/>
      <c r="L402" s="125" t="s">
        <v>2041</v>
      </c>
      <c r="M402" s="125" t="s">
        <v>3439</v>
      </c>
      <c r="N402" s="125" t="s">
        <v>1962</v>
      </c>
      <c r="O402" s="125" t="s">
        <v>3440</v>
      </c>
      <c r="P402" s="101" t="s">
        <v>3441</v>
      </c>
      <c r="Q402" s="101" t="s">
        <v>1962</v>
      </c>
      <c r="R402" s="101" t="s">
        <v>3442</v>
      </c>
    </row>
    <row r="403" spans="1:18" ht="195">
      <c r="A403" s="124" t="s">
        <v>821</v>
      </c>
      <c r="B403" s="125" t="s">
        <v>796</v>
      </c>
      <c r="C403" s="125" t="s">
        <v>326</v>
      </c>
      <c r="D403" s="125" t="s">
        <v>822</v>
      </c>
      <c r="E403" s="125"/>
      <c r="F403" s="125"/>
      <c r="G403" s="125" t="s">
        <v>3433</v>
      </c>
      <c r="H403" s="125" t="s">
        <v>3437</v>
      </c>
      <c r="I403" s="125" t="s">
        <v>3453</v>
      </c>
      <c r="J403" s="125"/>
      <c r="K403" s="125"/>
      <c r="L403" s="125" t="s">
        <v>2041</v>
      </c>
      <c r="M403" s="125" t="s">
        <v>3439</v>
      </c>
      <c r="N403" s="125" t="s">
        <v>1962</v>
      </c>
      <c r="O403" s="125" t="s">
        <v>3440</v>
      </c>
      <c r="P403" s="101" t="s">
        <v>3441</v>
      </c>
      <c r="Q403" s="101" t="s">
        <v>1962</v>
      </c>
      <c r="R403" s="101" t="s">
        <v>3442</v>
      </c>
    </row>
    <row r="404" spans="1:18" ht="195">
      <c r="A404" s="124" t="s">
        <v>823</v>
      </c>
      <c r="B404" s="125" t="s">
        <v>796</v>
      </c>
      <c r="C404" s="125" t="s">
        <v>326</v>
      </c>
      <c r="D404" s="125" t="s">
        <v>824</v>
      </c>
      <c r="E404" s="125"/>
      <c r="F404" s="125"/>
      <c r="G404" s="125" t="s">
        <v>3433</v>
      </c>
      <c r="H404" s="125" t="s">
        <v>3437</v>
      </c>
      <c r="I404" s="125" t="s">
        <v>3454</v>
      </c>
      <c r="J404" s="125"/>
      <c r="K404" s="125"/>
      <c r="L404" s="125" t="s">
        <v>2041</v>
      </c>
      <c r="M404" s="125" t="s">
        <v>3439</v>
      </c>
      <c r="N404" s="125" t="s">
        <v>1962</v>
      </c>
      <c r="O404" s="125" t="s">
        <v>3440</v>
      </c>
      <c r="P404" s="101" t="s">
        <v>3441</v>
      </c>
      <c r="Q404" s="101" t="s">
        <v>1962</v>
      </c>
      <c r="R404" s="101" t="s">
        <v>3442</v>
      </c>
    </row>
    <row r="405" spans="1:18" ht="324.95">
      <c r="A405" s="124" t="s">
        <v>825</v>
      </c>
      <c r="B405" s="125" t="s">
        <v>796</v>
      </c>
      <c r="C405" s="125" t="s">
        <v>826</v>
      </c>
      <c r="D405" s="125" t="s">
        <v>827</v>
      </c>
      <c r="E405" s="125"/>
      <c r="F405" s="125"/>
      <c r="G405" s="125" t="s">
        <v>3455</v>
      </c>
      <c r="H405" s="125" t="s">
        <v>3456</v>
      </c>
      <c r="I405" s="125" t="s">
        <v>3457</v>
      </c>
      <c r="J405" s="125"/>
      <c r="K405" s="125"/>
      <c r="L405" s="125" t="s">
        <v>2041</v>
      </c>
      <c r="M405" s="125" t="s">
        <v>3458</v>
      </c>
      <c r="N405" s="125" t="s">
        <v>1962</v>
      </c>
      <c r="O405" s="125"/>
      <c r="P405" s="101" t="s">
        <v>3459</v>
      </c>
      <c r="Q405" s="101" t="s">
        <v>1962</v>
      </c>
      <c r="R405" s="101"/>
    </row>
    <row r="406" spans="1:18" ht="156">
      <c r="A406" s="124" t="s">
        <v>3460</v>
      </c>
      <c r="B406" s="125" t="s">
        <v>796</v>
      </c>
      <c r="C406" s="125" t="s">
        <v>3461</v>
      </c>
      <c r="D406" s="125" t="s">
        <v>3462</v>
      </c>
      <c r="E406" s="125"/>
      <c r="F406" s="125"/>
      <c r="G406" s="125" t="s">
        <v>3463</v>
      </c>
      <c r="H406" s="125" t="s">
        <v>3464</v>
      </c>
      <c r="I406" s="125" t="s">
        <v>3465</v>
      </c>
      <c r="J406" s="125"/>
      <c r="K406" s="125"/>
      <c r="L406" s="125" t="s">
        <v>2041</v>
      </c>
      <c r="M406" s="125" t="s">
        <v>3466</v>
      </c>
      <c r="N406" s="125" t="s">
        <v>1962</v>
      </c>
      <c r="O406" s="125"/>
      <c r="P406" s="101" t="s">
        <v>3467</v>
      </c>
      <c r="Q406" s="101" t="s">
        <v>1962</v>
      </c>
      <c r="R406" s="101"/>
    </row>
    <row r="407" spans="1:18" ht="129.94999999999999">
      <c r="A407" s="124" t="s">
        <v>3468</v>
      </c>
      <c r="B407" s="125" t="s">
        <v>796</v>
      </c>
      <c r="C407" s="125" t="s">
        <v>3461</v>
      </c>
      <c r="D407" s="125" t="s">
        <v>3469</v>
      </c>
      <c r="E407" s="125"/>
      <c r="F407" s="125"/>
      <c r="G407" s="125" t="s">
        <v>3463</v>
      </c>
      <c r="H407" s="125" t="s">
        <v>3464</v>
      </c>
      <c r="I407" s="125" t="s">
        <v>3470</v>
      </c>
      <c r="J407" s="125"/>
      <c r="K407" s="125"/>
      <c r="L407" s="125" t="s">
        <v>2041</v>
      </c>
      <c r="M407" s="125" t="s">
        <v>3466</v>
      </c>
      <c r="N407" s="125" t="s">
        <v>1962</v>
      </c>
      <c r="O407" s="125"/>
      <c r="P407" s="101" t="s">
        <v>3467</v>
      </c>
      <c r="Q407" s="101" t="s">
        <v>1962</v>
      </c>
      <c r="R407" s="101"/>
    </row>
    <row r="408" spans="1:18" ht="129.94999999999999">
      <c r="A408" s="124" t="s">
        <v>3471</v>
      </c>
      <c r="B408" s="125" t="s">
        <v>796</v>
      </c>
      <c r="C408" s="125" t="s">
        <v>3341</v>
      </c>
      <c r="D408" s="125"/>
      <c r="E408" s="125"/>
      <c r="F408" s="125"/>
      <c r="G408" s="125" t="s">
        <v>3463</v>
      </c>
      <c r="H408" s="125" t="s">
        <v>3472</v>
      </c>
      <c r="I408" s="125"/>
      <c r="J408" s="125"/>
      <c r="K408" s="125"/>
      <c r="L408" s="125" t="s">
        <v>2041</v>
      </c>
      <c r="M408" s="125" t="s">
        <v>3473</v>
      </c>
      <c r="N408" s="125" t="s">
        <v>1962</v>
      </c>
      <c r="O408" s="125"/>
      <c r="P408" s="101" t="s">
        <v>3474</v>
      </c>
      <c r="Q408" s="101" t="s">
        <v>1962</v>
      </c>
      <c r="R408" s="101"/>
    </row>
    <row r="409" spans="1:18" ht="78">
      <c r="A409" s="124" t="s">
        <v>3475</v>
      </c>
      <c r="B409" s="125" t="s">
        <v>796</v>
      </c>
      <c r="C409" s="125" t="s">
        <v>3476</v>
      </c>
      <c r="D409" s="125" t="s">
        <v>2526</v>
      </c>
      <c r="E409" s="125"/>
      <c r="F409" s="125"/>
      <c r="G409" s="125" t="s">
        <v>3433</v>
      </c>
      <c r="H409" s="125" t="s">
        <v>3477</v>
      </c>
      <c r="I409" s="125" t="s">
        <v>3478</v>
      </c>
      <c r="J409" s="125"/>
      <c r="K409" s="125"/>
      <c r="L409" s="125" t="s">
        <v>264</v>
      </c>
      <c r="M409" s="125"/>
      <c r="N409" s="125"/>
      <c r="O409" s="125"/>
      <c r="P409" s="101" t="s">
        <v>3479</v>
      </c>
      <c r="Q409" s="101" t="s">
        <v>1977</v>
      </c>
      <c r="R409" s="101" t="s">
        <v>3480</v>
      </c>
    </row>
    <row r="410" spans="1:18" ht="78">
      <c r="A410" s="124" t="s">
        <v>3481</v>
      </c>
      <c r="B410" s="125" t="s">
        <v>796</v>
      </c>
      <c r="C410" s="125" t="s">
        <v>3482</v>
      </c>
      <c r="D410" s="125" t="s">
        <v>3483</v>
      </c>
      <c r="E410" s="125"/>
      <c r="F410" s="125"/>
      <c r="G410" s="125" t="s">
        <v>3433</v>
      </c>
      <c r="H410" s="125" t="s">
        <v>3484</v>
      </c>
      <c r="I410" s="125" t="s">
        <v>3485</v>
      </c>
      <c r="J410" s="125"/>
      <c r="K410" s="125"/>
      <c r="L410" s="125" t="s">
        <v>264</v>
      </c>
      <c r="M410" s="125"/>
      <c r="N410" s="125"/>
      <c r="O410" s="125"/>
      <c r="P410" s="101" t="s">
        <v>3479</v>
      </c>
      <c r="Q410" s="101" t="s">
        <v>1977</v>
      </c>
      <c r="R410" s="101" t="s">
        <v>3480</v>
      </c>
    </row>
    <row r="411" spans="1:18" ht="402.95">
      <c r="A411" s="124" t="s">
        <v>3486</v>
      </c>
      <c r="B411" s="125" t="s">
        <v>796</v>
      </c>
      <c r="C411" s="125" t="s">
        <v>3487</v>
      </c>
      <c r="D411" s="125" t="s">
        <v>3488</v>
      </c>
      <c r="E411" s="125" t="s">
        <v>3489</v>
      </c>
      <c r="F411" s="125"/>
      <c r="G411" s="125" t="s">
        <v>3490</v>
      </c>
      <c r="H411" s="125" t="s">
        <v>3491</v>
      </c>
      <c r="I411" s="125" t="s">
        <v>3492</v>
      </c>
      <c r="J411" s="125" t="s">
        <v>3493</v>
      </c>
      <c r="K411" s="125"/>
      <c r="L411" s="125" t="s">
        <v>3494</v>
      </c>
      <c r="M411" s="125" t="s">
        <v>3495</v>
      </c>
      <c r="N411" s="125" t="s">
        <v>3294</v>
      </c>
      <c r="O411" s="125"/>
      <c r="P411" s="101" t="s">
        <v>3496</v>
      </c>
      <c r="Q411" s="101" t="s">
        <v>3294</v>
      </c>
      <c r="R411" s="101"/>
    </row>
    <row r="412" spans="1:18" ht="409.5">
      <c r="A412" s="124" t="s">
        <v>3497</v>
      </c>
      <c r="B412" s="125" t="s">
        <v>796</v>
      </c>
      <c r="C412" s="125" t="s">
        <v>3487</v>
      </c>
      <c r="D412" s="125" t="s">
        <v>3498</v>
      </c>
      <c r="E412" s="125" t="s">
        <v>3499</v>
      </c>
      <c r="F412" s="125"/>
      <c r="G412" s="125" t="s">
        <v>3490</v>
      </c>
      <c r="H412" s="125" t="s">
        <v>3491</v>
      </c>
      <c r="I412" s="125" t="s">
        <v>3500</v>
      </c>
      <c r="J412" s="125" t="s">
        <v>3501</v>
      </c>
      <c r="K412" s="125"/>
      <c r="L412" s="125" t="s">
        <v>3494</v>
      </c>
      <c r="M412" s="125" t="s">
        <v>3495</v>
      </c>
      <c r="N412" s="125" t="s">
        <v>3294</v>
      </c>
      <c r="O412" s="125"/>
      <c r="P412" s="101" t="s">
        <v>3496</v>
      </c>
      <c r="Q412" s="101" t="s">
        <v>3294</v>
      </c>
      <c r="R412" s="101"/>
    </row>
    <row r="413" spans="1:18" ht="129.94999999999999">
      <c r="A413" s="124" t="s">
        <v>3502</v>
      </c>
      <c r="B413" s="125" t="s">
        <v>796</v>
      </c>
      <c r="C413" s="125" t="s">
        <v>731</v>
      </c>
      <c r="D413" s="125" t="s">
        <v>3503</v>
      </c>
      <c r="E413" s="125"/>
      <c r="F413" s="125"/>
      <c r="G413" s="125" t="s">
        <v>3433</v>
      </c>
      <c r="H413" s="125" t="s">
        <v>3504</v>
      </c>
      <c r="I413" s="125" t="s">
        <v>3505</v>
      </c>
      <c r="J413" s="125"/>
      <c r="K413" s="125"/>
      <c r="L413" s="125" t="s">
        <v>321</v>
      </c>
      <c r="M413" s="125" t="s">
        <v>3506</v>
      </c>
      <c r="N413" s="125" t="s">
        <v>1977</v>
      </c>
      <c r="O413" s="125"/>
      <c r="P413" s="101" t="s">
        <v>3507</v>
      </c>
      <c r="Q413" s="101" t="s">
        <v>1977</v>
      </c>
      <c r="R413" s="101"/>
    </row>
    <row r="414" spans="1:18" ht="195">
      <c r="A414" s="124" t="s">
        <v>828</v>
      </c>
      <c r="B414" s="125" t="s">
        <v>796</v>
      </c>
      <c r="C414" s="125" t="s">
        <v>829</v>
      </c>
      <c r="D414" s="125"/>
      <c r="E414" s="125"/>
      <c r="F414" s="125"/>
      <c r="G414" s="125" t="s">
        <v>3433</v>
      </c>
      <c r="H414" s="125" t="s">
        <v>3508</v>
      </c>
      <c r="I414" s="125"/>
      <c r="J414" s="125"/>
      <c r="K414" s="125"/>
      <c r="L414" s="125" t="s">
        <v>431</v>
      </c>
      <c r="M414" s="125" t="s">
        <v>2566</v>
      </c>
      <c r="N414" s="125" t="s">
        <v>1977</v>
      </c>
      <c r="O414" s="125"/>
      <c r="P414" s="101" t="s">
        <v>3509</v>
      </c>
      <c r="Q414" s="101" t="s">
        <v>1977</v>
      </c>
      <c r="R414" s="101"/>
    </row>
    <row r="415" spans="1:18" ht="156">
      <c r="A415" s="124" t="s">
        <v>830</v>
      </c>
      <c r="B415" s="125" t="s">
        <v>831</v>
      </c>
      <c r="C415" s="125" t="s">
        <v>832</v>
      </c>
      <c r="D415" s="125" t="s">
        <v>833</v>
      </c>
      <c r="E415" s="125" t="s">
        <v>3510</v>
      </c>
      <c r="F415" s="125" t="s">
        <v>3511</v>
      </c>
      <c r="G415" s="125" t="s">
        <v>3512</v>
      </c>
      <c r="H415" s="125" t="s">
        <v>3513</v>
      </c>
      <c r="I415" s="125" t="s">
        <v>3514</v>
      </c>
      <c r="J415" s="125" t="s">
        <v>3515</v>
      </c>
      <c r="K415" s="125" t="s">
        <v>3516</v>
      </c>
      <c r="L415" s="125" t="s">
        <v>2041</v>
      </c>
      <c r="M415" s="125" t="s">
        <v>3517</v>
      </c>
      <c r="N415" s="125" t="s">
        <v>1962</v>
      </c>
      <c r="O415" s="125"/>
      <c r="P415" s="101" t="s">
        <v>1977</v>
      </c>
      <c r="Q415" s="101" t="s">
        <v>1977</v>
      </c>
      <c r="R415" s="101" t="s">
        <v>3518</v>
      </c>
    </row>
    <row r="416" spans="1:18" ht="156">
      <c r="A416" s="124" t="s">
        <v>834</v>
      </c>
      <c r="B416" s="125" t="s">
        <v>831</v>
      </c>
      <c r="C416" s="125" t="s">
        <v>832</v>
      </c>
      <c r="D416" s="125" t="s">
        <v>833</v>
      </c>
      <c r="E416" s="125" t="s">
        <v>3519</v>
      </c>
      <c r="F416" s="125" t="s">
        <v>3520</v>
      </c>
      <c r="G416" s="125" t="s">
        <v>3512</v>
      </c>
      <c r="H416" s="125" t="s">
        <v>3513</v>
      </c>
      <c r="I416" s="125" t="s">
        <v>3514</v>
      </c>
      <c r="J416" s="125" t="s">
        <v>3521</v>
      </c>
      <c r="K416" s="125" t="s">
        <v>3522</v>
      </c>
      <c r="L416" s="125" t="s">
        <v>257</v>
      </c>
      <c r="M416" s="125" t="s">
        <v>3517</v>
      </c>
      <c r="N416" s="125" t="s">
        <v>1962</v>
      </c>
      <c r="O416" s="125"/>
      <c r="P416" s="101" t="s">
        <v>1962</v>
      </c>
      <c r="Q416" s="101" t="s">
        <v>1962</v>
      </c>
      <c r="R416" s="101" t="s">
        <v>1962</v>
      </c>
    </row>
    <row r="417" spans="1:18" ht="156">
      <c r="A417" s="124" t="s">
        <v>3523</v>
      </c>
      <c r="B417" s="125" t="s">
        <v>831</v>
      </c>
      <c r="C417" s="125" t="s">
        <v>832</v>
      </c>
      <c r="D417" s="125" t="s">
        <v>833</v>
      </c>
      <c r="E417" s="125" t="s">
        <v>3524</v>
      </c>
      <c r="F417" s="125" t="s">
        <v>3525</v>
      </c>
      <c r="G417" s="125" t="s">
        <v>3526</v>
      </c>
      <c r="H417" s="125" t="s">
        <v>3527</v>
      </c>
      <c r="I417" s="125" t="s">
        <v>3528</v>
      </c>
      <c r="J417" s="125" t="s">
        <v>3529</v>
      </c>
      <c r="K417" s="125" t="s">
        <v>3530</v>
      </c>
      <c r="L417" s="125" t="s">
        <v>2041</v>
      </c>
      <c r="M417" s="125" t="s">
        <v>3517</v>
      </c>
      <c r="N417" s="125" t="s">
        <v>1962</v>
      </c>
      <c r="O417" s="125"/>
      <c r="P417" s="101" t="s">
        <v>1977</v>
      </c>
      <c r="Q417" s="101" t="s">
        <v>1977</v>
      </c>
      <c r="R417" s="101" t="s">
        <v>3531</v>
      </c>
    </row>
    <row r="418" spans="1:18" ht="104.1">
      <c r="A418" s="124" t="s">
        <v>835</v>
      </c>
      <c r="B418" s="125" t="s">
        <v>836</v>
      </c>
      <c r="C418" s="125" t="s">
        <v>342</v>
      </c>
      <c r="D418" s="125" t="s">
        <v>837</v>
      </c>
      <c r="E418" s="125" t="s">
        <v>3532</v>
      </c>
      <c r="F418" s="125" t="s">
        <v>3533</v>
      </c>
      <c r="G418" s="125" t="s">
        <v>3534</v>
      </c>
      <c r="H418" s="125" t="s">
        <v>2257</v>
      </c>
      <c r="I418" s="125" t="s">
        <v>3535</v>
      </c>
      <c r="J418" s="125" t="s">
        <v>3536</v>
      </c>
      <c r="K418" s="125" t="s">
        <v>3537</v>
      </c>
      <c r="L418" s="125" t="s">
        <v>264</v>
      </c>
      <c r="M418" s="125"/>
      <c r="N418" s="125"/>
      <c r="O418" s="125"/>
      <c r="P418" s="101" t="s">
        <v>1977</v>
      </c>
      <c r="Q418" s="101" t="s">
        <v>1977</v>
      </c>
      <c r="R418" s="101" t="s">
        <v>3538</v>
      </c>
    </row>
    <row r="419" spans="1:18" ht="168.95">
      <c r="A419" s="124" t="s">
        <v>838</v>
      </c>
      <c r="B419" s="125" t="s">
        <v>836</v>
      </c>
      <c r="C419" s="125" t="s">
        <v>342</v>
      </c>
      <c r="D419" s="125" t="s">
        <v>839</v>
      </c>
      <c r="E419" s="125" t="s">
        <v>3539</v>
      </c>
      <c r="F419" s="125" t="s">
        <v>3540</v>
      </c>
      <c r="G419" s="125" t="s">
        <v>3541</v>
      </c>
      <c r="H419" s="125" t="s">
        <v>3542</v>
      </c>
      <c r="I419" s="125" t="s">
        <v>3543</v>
      </c>
      <c r="J419" s="125" t="s">
        <v>3544</v>
      </c>
      <c r="K419" s="125" t="s">
        <v>3545</v>
      </c>
      <c r="L419" s="125" t="s">
        <v>2041</v>
      </c>
      <c r="M419" s="125" t="s">
        <v>1977</v>
      </c>
      <c r="N419" s="125" t="s">
        <v>1977</v>
      </c>
      <c r="O419" s="125" t="s">
        <v>3546</v>
      </c>
      <c r="P419" s="101" t="s">
        <v>1977</v>
      </c>
      <c r="Q419" s="101" t="s">
        <v>1977</v>
      </c>
      <c r="R419" s="101" t="s">
        <v>3538</v>
      </c>
    </row>
    <row r="420" spans="1:18" ht="65.099999999999994">
      <c r="A420" s="124" t="s">
        <v>3547</v>
      </c>
      <c r="B420" s="125" t="s">
        <v>3548</v>
      </c>
      <c r="C420" s="125" t="s">
        <v>3549</v>
      </c>
      <c r="D420" s="125"/>
      <c r="E420" s="125"/>
      <c r="F420" s="125"/>
      <c r="G420" s="125" t="s">
        <v>3550</v>
      </c>
      <c r="H420" s="125" t="s">
        <v>3551</v>
      </c>
      <c r="I420" s="125"/>
      <c r="J420" s="125"/>
      <c r="K420" s="125"/>
      <c r="L420" s="125" t="s">
        <v>264</v>
      </c>
      <c r="M420" s="125"/>
      <c r="N420" s="125"/>
      <c r="O420" s="125"/>
      <c r="P420" s="101" t="s">
        <v>2284</v>
      </c>
      <c r="Q420" s="101" t="s">
        <v>1977</v>
      </c>
      <c r="R420" s="101" t="s">
        <v>1942</v>
      </c>
    </row>
    <row r="421" spans="1:18" ht="168.95">
      <c r="A421" s="124" t="s">
        <v>840</v>
      </c>
      <c r="B421" s="125" t="s">
        <v>841</v>
      </c>
      <c r="C421" s="125" t="s">
        <v>842</v>
      </c>
      <c r="D421" s="125" t="s">
        <v>642</v>
      </c>
      <c r="E421" s="125" t="s">
        <v>3552</v>
      </c>
      <c r="F421" s="125"/>
      <c r="G421" s="125" t="s">
        <v>3553</v>
      </c>
      <c r="H421" s="125" t="s">
        <v>3554</v>
      </c>
      <c r="I421" s="125" t="s">
        <v>3555</v>
      </c>
      <c r="J421" s="125"/>
      <c r="K421" s="125"/>
      <c r="L421" s="125" t="s">
        <v>264</v>
      </c>
      <c r="M421" s="125" t="s">
        <v>851</v>
      </c>
      <c r="N421" s="125" t="s">
        <v>1962</v>
      </c>
      <c r="O421" s="125" t="s">
        <v>851</v>
      </c>
      <c r="P421" s="101" t="s">
        <v>3556</v>
      </c>
      <c r="Q421" s="101" t="s">
        <v>1962</v>
      </c>
      <c r="R421" s="101" t="s">
        <v>3557</v>
      </c>
    </row>
    <row r="422" spans="1:18" ht="156">
      <c r="A422" s="124" t="s">
        <v>843</v>
      </c>
      <c r="B422" s="125" t="s">
        <v>841</v>
      </c>
      <c r="C422" s="125" t="s">
        <v>842</v>
      </c>
      <c r="D422" s="125" t="s">
        <v>642</v>
      </c>
      <c r="E422" s="125" t="s">
        <v>3558</v>
      </c>
      <c r="F422" s="125"/>
      <c r="G422" s="125" t="s">
        <v>3553</v>
      </c>
      <c r="H422" s="125" t="s">
        <v>3554</v>
      </c>
      <c r="I422" s="125" t="s">
        <v>3559</v>
      </c>
      <c r="J422" s="125"/>
      <c r="K422" s="125"/>
      <c r="L422" s="125" t="s">
        <v>264</v>
      </c>
      <c r="M422" s="125" t="s">
        <v>851</v>
      </c>
      <c r="N422" s="125" t="s">
        <v>1962</v>
      </c>
      <c r="O422" s="125" t="s">
        <v>851</v>
      </c>
      <c r="P422" s="101" t="s">
        <v>3556</v>
      </c>
      <c r="Q422" s="101" t="s">
        <v>1962</v>
      </c>
      <c r="R422" s="101" t="s">
        <v>3557</v>
      </c>
    </row>
    <row r="423" spans="1:18" ht="168.95">
      <c r="A423" s="124" t="s">
        <v>844</v>
      </c>
      <c r="B423" s="125" t="s">
        <v>841</v>
      </c>
      <c r="C423" s="125" t="s">
        <v>842</v>
      </c>
      <c r="D423" s="125" t="s">
        <v>642</v>
      </c>
      <c r="E423" s="125" t="s">
        <v>3560</v>
      </c>
      <c r="F423" s="125"/>
      <c r="G423" s="125" t="s">
        <v>3553</v>
      </c>
      <c r="H423" s="125" t="s">
        <v>3554</v>
      </c>
      <c r="I423" s="125" t="s">
        <v>3561</v>
      </c>
      <c r="J423" s="125"/>
      <c r="K423" s="125"/>
      <c r="L423" s="125" t="s">
        <v>264</v>
      </c>
      <c r="M423" s="125" t="s">
        <v>851</v>
      </c>
      <c r="N423" s="125" t="s">
        <v>1962</v>
      </c>
      <c r="O423" s="125" t="s">
        <v>851</v>
      </c>
      <c r="P423" s="101" t="s">
        <v>3556</v>
      </c>
      <c r="Q423" s="101" t="s">
        <v>1962</v>
      </c>
      <c r="R423" s="101" t="s">
        <v>3557</v>
      </c>
    </row>
    <row r="424" spans="1:18" ht="156">
      <c r="A424" s="124" t="s">
        <v>845</v>
      </c>
      <c r="B424" s="125" t="s">
        <v>841</v>
      </c>
      <c r="C424" s="125" t="s">
        <v>842</v>
      </c>
      <c r="D424" s="125" t="s">
        <v>642</v>
      </c>
      <c r="E424" s="125" t="s">
        <v>3562</v>
      </c>
      <c r="F424" s="125"/>
      <c r="G424" s="125" t="s">
        <v>3553</v>
      </c>
      <c r="H424" s="125" t="s">
        <v>3554</v>
      </c>
      <c r="I424" s="125" t="s">
        <v>3563</v>
      </c>
      <c r="J424" s="125"/>
      <c r="K424" s="125"/>
      <c r="L424" s="125" t="s">
        <v>264</v>
      </c>
      <c r="M424" s="125" t="s">
        <v>851</v>
      </c>
      <c r="N424" s="125" t="s">
        <v>1962</v>
      </c>
      <c r="O424" s="125" t="s">
        <v>851</v>
      </c>
      <c r="P424" s="101" t="s">
        <v>3556</v>
      </c>
      <c r="Q424" s="101" t="s">
        <v>1962</v>
      </c>
      <c r="R424" s="101" t="s">
        <v>3557</v>
      </c>
    </row>
    <row r="425" spans="1:18" ht="168.95">
      <c r="A425" s="124" t="s">
        <v>846</v>
      </c>
      <c r="B425" s="125" t="s">
        <v>841</v>
      </c>
      <c r="C425" s="125" t="s">
        <v>842</v>
      </c>
      <c r="D425" s="125" t="s">
        <v>642</v>
      </c>
      <c r="E425" s="125" t="s">
        <v>3564</v>
      </c>
      <c r="F425" s="125"/>
      <c r="G425" s="125" t="s">
        <v>3553</v>
      </c>
      <c r="H425" s="125" t="s">
        <v>3554</v>
      </c>
      <c r="I425" s="125" t="s">
        <v>3565</v>
      </c>
      <c r="J425" s="125"/>
      <c r="K425" s="125"/>
      <c r="L425" s="125" t="s">
        <v>264</v>
      </c>
      <c r="M425" s="125" t="s">
        <v>851</v>
      </c>
      <c r="N425" s="125" t="s">
        <v>1962</v>
      </c>
      <c r="O425" s="125" t="s">
        <v>851</v>
      </c>
      <c r="P425" s="101" t="s">
        <v>3556</v>
      </c>
      <c r="Q425" s="101" t="s">
        <v>1962</v>
      </c>
      <c r="R425" s="101" t="s">
        <v>3557</v>
      </c>
    </row>
    <row r="426" spans="1:18" ht="78">
      <c r="A426" s="124" t="s">
        <v>847</v>
      </c>
      <c r="B426" s="125" t="s">
        <v>848</v>
      </c>
      <c r="C426" s="125" t="s">
        <v>849</v>
      </c>
      <c r="D426" s="125" t="s">
        <v>850</v>
      </c>
      <c r="E426" s="125"/>
      <c r="F426" s="125"/>
      <c r="G426" s="125" t="s">
        <v>3566</v>
      </c>
      <c r="H426" s="125" t="s">
        <v>3567</v>
      </c>
      <c r="I426" s="125" t="s">
        <v>3568</v>
      </c>
      <c r="J426" s="125"/>
      <c r="K426" s="125"/>
      <c r="L426" s="125" t="s">
        <v>257</v>
      </c>
      <c r="M426" s="125" t="s">
        <v>3569</v>
      </c>
      <c r="N426" s="125" t="s">
        <v>370</v>
      </c>
      <c r="O426" s="125" t="s">
        <v>851</v>
      </c>
      <c r="P426" s="101" t="s">
        <v>851</v>
      </c>
      <c r="Q426" s="101" t="s">
        <v>851</v>
      </c>
      <c r="R426" s="101" t="s">
        <v>851</v>
      </c>
    </row>
    <row r="427" spans="1:18" ht="78">
      <c r="A427" s="124" t="s">
        <v>852</v>
      </c>
      <c r="B427" s="125" t="s">
        <v>848</v>
      </c>
      <c r="C427" s="125" t="s">
        <v>849</v>
      </c>
      <c r="D427" s="125" t="s">
        <v>850</v>
      </c>
      <c r="E427" s="125"/>
      <c r="F427" s="125"/>
      <c r="G427" s="125" t="s">
        <v>3566</v>
      </c>
      <c r="H427" s="125" t="s">
        <v>3567</v>
      </c>
      <c r="I427" s="125" t="s">
        <v>3570</v>
      </c>
      <c r="J427" s="125"/>
      <c r="K427" s="125"/>
      <c r="L427" s="125" t="s">
        <v>257</v>
      </c>
      <c r="M427" s="125" t="s">
        <v>3569</v>
      </c>
      <c r="N427" s="125" t="s">
        <v>370</v>
      </c>
      <c r="O427" s="125" t="s">
        <v>851</v>
      </c>
      <c r="P427" s="101" t="s">
        <v>851</v>
      </c>
      <c r="Q427" s="101" t="s">
        <v>851</v>
      </c>
      <c r="R427" s="101" t="s">
        <v>851</v>
      </c>
    </row>
    <row r="428" spans="1:18" ht="78">
      <c r="A428" s="124" t="s">
        <v>3571</v>
      </c>
      <c r="B428" s="125" t="s">
        <v>3572</v>
      </c>
      <c r="C428" s="125" t="s">
        <v>3573</v>
      </c>
      <c r="D428" s="125"/>
      <c r="E428" s="125"/>
      <c r="F428" s="125"/>
      <c r="G428" s="125" t="s">
        <v>3574</v>
      </c>
      <c r="H428" s="125" t="s">
        <v>3575</v>
      </c>
      <c r="I428" s="125"/>
      <c r="J428" s="125"/>
      <c r="K428" s="125"/>
      <c r="L428" s="125" t="s">
        <v>257</v>
      </c>
      <c r="M428" s="125" t="s">
        <v>3576</v>
      </c>
      <c r="N428" s="125" t="s">
        <v>1962</v>
      </c>
      <c r="O428" s="125" t="s">
        <v>3577</v>
      </c>
      <c r="P428" s="101"/>
      <c r="Q428" s="101"/>
      <c r="R428" s="101"/>
    </row>
    <row r="429" spans="1:18" ht="409.5">
      <c r="A429" s="124" t="s">
        <v>853</v>
      </c>
      <c r="B429" s="125" t="s">
        <v>854</v>
      </c>
      <c r="C429" s="125" t="s">
        <v>855</v>
      </c>
      <c r="D429" s="125" t="s">
        <v>856</v>
      </c>
      <c r="E429" s="125"/>
      <c r="F429" s="125" t="s">
        <v>3578</v>
      </c>
      <c r="G429" s="125" t="s">
        <v>3579</v>
      </c>
      <c r="H429" s="125" t="s">
        <v>3580</v>
      </c>
      <c r="I429" s="125" t="s">
        <v>3581</v>
      </c>
      <c r="J429" s="125"/>
      <c r="K429" s="125" t="s">
        <v>3582</v>
      </c>
      <c r="L429" s="125" t="s">
        <v>2041</v>
      </c>
      <c r="M429" s="125" t="s">
        <v>2216</v>
      </c>
      <c r="N429" s="125" t="s">
        <v>1977</v>
      </c>
      <c r="O429" s="125" t="s">
        <v>3583</v>
      </c>
      <c r="P429" s="101" t="s">
        <v>2216</v>
      </c>
      <c r="Q429" s="101" t="s">
        <v>1977</v>
      </c>
      <c r="R429" s="101" t="s">
        <v>3584</v>
      </c>
    </row>
    <row r="430" spans="1:18" ht="409.5">
      <c r="A430" s="124" t="s">
        <v>857</v>
      </c>
      <c r="B430" s="125" t="s">
        <v>854</v>
      </c>
      <c r="C430" s="125" t="s">
        <v>855</v>
      </c>
      <c r="D430" s="125" t="s">
        <v>856</v>
      </c>
      <c r="E430" s="125"/>
      <c r="F430" s="125" t="s">
        <v>3585</v>
      </c>
      <c r="G430" s="125" t="s">
        <v>3579</v>
      </c>
      <c r="H430" s="125" t="s">
        <v>3580</v>
      </c>
      <c r="I430" s="125" t="s">
        <v>3581</v>
      </c>
      <c r="J430" s="125"/>
      <c r="K430" s="125" t="s">
        <v>3586</v>
      </c>
      <c r="L430" s="125" t="s">
        <v>2041</v>
      </c>
      <c r="M430" s="125" t="s">
        <v>2216</v>
      </c>
      <c r="N430" s="125" t="s">
        <v>1977</v>
      </c>
      <c r="O430" s="125" t="s">
        <v>3583</v>
      </c>
      <c r="P430" s="101" t="s">
        <v>2216</v>
      </c>
      <c r="Q430" s="101" t="s">
        <v>1977</v>
      </c>
      <c r="R430" s="101" t="s">
        <v>3584</v>
      </c>
    </row>
    <row r="431" spans="1:18" ht="409.5">
      <c r="A431" s="124" t="s">
        <v>858</v>
      </c>
      <c r="B431" s="125" t="s">
        <v>854</v>
      </c>
      <c r="C431" s="125" t="s">
        <v>855</v>
      </c>
      <c r="D431" s="125" t="s">
        <v>856</v>
      </c>
      <c r="E431" s="125"/>
      <c r="F431" s="125" t="s">
        <v>3587</v>
      </c>
      <c r="G431" s="125" t="s">
        <v>3579</v>
      </c>
      <c r="H431" s="125" t="s">
        <v>3580</v>
      </c>
      <c r="I431" s="125" t="s">
        <v>3581</v>
      </c>
      <c r="J431" s="125"/>
      <c r="K431" s="125" t="s">
        <v>3588</v>
      </c>
      <c r="L431" s="125" t="s">
        <v>2041</v>
      </c>
      <c r="M431" s="125" t="s">
        <v>2216</v>
      </c>
      <c r="N431" s="125" t="s">
        <v>1977</v>
      </c>
      <c r="O431" s="125" t="s">
        <v>3583</v>
      </c>
      <c r="P431" s="101" t="s">
        <v>2216</v>
      </c>
      <c r="Q431" s="101" t="s">
        <v>1977</v>
      </c>
      <c r="R431" s="101" t="s">
        <v>3584</v>
      </c>
    </row>
    <row r="432" spans="1:18" ht="78">
      <c r="A432" s="124" t="s">
        <v>3589</v>
      </c>
      <c r="B432" s="125" t="s">
        <v>860</v>
      </c>
      <c r="C432" s="125" t="s">
        <v>861</v>
      </c>
      <c r="D432" s="125" t="s">
        <v>862</v>
      </c>
      <c r="E432" s="125" t="s">
        <v>3590</v>
      </c>
      <c r="F432" s="125" t="s">
        <v>3591</v>
      </c>
      <c r="G432" s="125" t="s">
        <v>3592</v>
      </c>
      <c r="H432" s="125" t="s">
        <v>3593</v>
      </c>
      <c r="I432" s="125" t="s">
        <v>3594</v>
      </c>
      <c r="J432" s="125" t="s">
        <v>3595</v>
      </c>
      <c r="K432" s="125" t="s">
        <v>3596</v>
      </c>
      <c r="L432" s="125" t="s">
        <v>257</v>
      </c>
      <c r="M432" s="125" t="s">
        <v>2228</v>
      </c>
      <c r="N432" s="125" t="s">
        <v>1962</v>
      </c>
      <c r="O432" s="125" t="s">
        <v>3597</v>
      </c>
      <c r="P432" s="101"/>
      <c r="Q432" s="101"/>
      <c r="R432" s="101"/>
    </row>
    <row r="433" spans="1:18" ht="78">
      <c r="A433" s="124" t="s">
        <v>859</v>
      </c>
      <c r="B433" s="125" t="s">
        <v>860</v>
      </c>
      <c r="C433" s="125" t="s">
        <v>861</v>
      </c>
      <c r="D433" s="125" t="s">
        <v>862</v>
      </c>
      <c r="E433" s="125" t="s">
        <v>3598</v>
      </c>
      <c r="F433" s="125" t="s">
        <v>3599</v>
      </c>
      <c r="G433" s="125" t="s">
        <v>3592</v>
      </c>
      <c r="H433" s="125" t="s">
        <v>3593</v>
      </c>
      <c r="I433" s="125" t="s">
        <v>3594</v>
      </c>
      <c r="J433" s="125" t="s">
        <v>3600</v>
      </c>
      <c r="K433" s="125" t="s">
        <v>3601</v>
      </c>
      <c r="L433" s="125" t="s">
        <v>257</v>
      </c>
      <c r="M433" s="125" t="s">
        <v>2228</v>
      </c>
      <c r="N433" s="125" t="s">
        <v>1962</v>
      </c>
      <c r="O433" s="125" t="s">
        <v>3597</v>
      </c>
      <c r="P433" s="101"/>
      <c r="Q433" s="101"/>
      <c r="R433" s="101"/>
    </row>
    <row r="434" spans="1:18" ht="90.95">
      <c r="A434" s="124" t="s">
        <v>863</v>
      </c>
      <c r="B434" s="125" t="s">
        <v>860</v>
      </c>
      <c r="C434" s="125" t="s">
        <v>864</v>
      </c>
      <c r="D434" s="125" t="s">
        <v>865</v>
      </c>
      <c r="E434" s="125" t="s">
        <v>3602</v>
      </c>
      <c r="F434" s="125" t="s">
        <v>3603</v>
      </c>
      <c r="G434" s="125" t="s">
        <v>3592</v>
      </c>
      <c r="H434" s="125" t="s">
        <v>3604</v>
      </c>
      <c r="I434" s="125" t="s">
        <v>3605</v>
      </c>
      <c r="J434" s="125" t="s">
        <v>3606</v>
      </c>
      <c r="K434" s="125" t="s">
        <v>3607</v>
      </c>
      <c r="L434" s="125" t="s">
        <v>257</v>
      </c>
      <c r="M434" s="125" t="s">
        <v>2228</v>
      </c>
      <c r="N434" s="125" t="s">
        <v>1962</v>
      </c>
      <c r="O434" s="125" t="s">
        <v>3597</v>
      </c>
      <c r="P434" s="101"/>
      <c r="Q434" s="101"/>
      <c r="R434" s="101"/>
    </row>
    <row r="435" spans="1:18" ht="104.1">
      <c r="A435" s="124" t="s">
        <v>3608</v>
      </c>
      <c r="B435" s="125" t="s">
        <v>860</v>
      </c>
      <c r="C435" s="125" t="s">
        <v>864</v>
      </c>
      <c r="D435" s="125" t="s">
        <v>3609</v>
      </c>
      <c r="E435" s="125" t="s">
        <v>3610</v>
      </c>
      <c r="F435" s="125" t="s">
        <v>3611</v>
      </c>
      <c r="G435" s="125" t="s">
        <v>3592</v>
      </c>
      <c r="H435" s="125" t="s">
        <v>3604</v>
      </c>
      <c r="I435" s="125" t="s">
        <v>3612</v>
      </c>
      <c r="J435" s="125" t="s">
        <v>3613</v>
      </c>
      <c r="K435" s="125" t="s">
        <v>3614</v>
      </c>
      <c r="L435" s="125" t="s">
        <v>257</v>
      </c>
      <c r="M435" s="125" t="s">
        <v>2228</v>
      </c>
      <c r="N435" s="125" t="s">
        <v>1962</v>
      </c>
      <c r="O435" s="125" t="s">
        <v>3597</v>
      </c>
      <c r="P435" s="101"/>
      <c r="Q435" s="101"/>
      <c r="R435" s="101"/>
    </row>
    <row r="436" spans="1:18" ht="104.1">
      <c r="A436" s="124" t="s">
        <v>3615</v>
      </c>
      <c r="B436" s="125" t="s">
        <v>860</v>
      </c>
      <c r="C436" s="125" t="s">
        <v>864</v>
      </c>
      <c r="D436" s="125" t="s">
        <v>3609</v>
      </c>
      <c r="E436" s="125" t="s">
        <v>3616</v>
      </c>
      <c r="F436" s="125" t="s">
        <v>3617</v>
      </c>
      <c r="G436" s="125" t="s">
        <v>3592</v>
      </c>
      <c r="H436" s="125" t="s">
        <v>3604</v>
      </c>
      <c r="I436" s="125" t="s">
        <v>3612</v>
      </c>
      <c r="J436" s="125" t="s">
        <v>3618</v>
      </c>
      <c r="K436" s="125" t="s">
        <v>3619</v>
      </c>
      <c r="L436" s="125" t="s">
        <v>257</v>
      </c>
      <c r="M436" s="125" t="s">
        <v>2228</v>
      </c>
      <c r="N436" s="125" t="s">
        <v>1962</v>
      </c>
      <c r="O436" s="125" t="s">
        <v>3597</v>
      </c>
      <c r="P436" s="101"/>
      <c r="Q436" s="101"/>
      <c r="R436" s="101"/>
    </row>
    <row r="437" spans="1:18" ht="78">
      <c r="A437" s="124" t="s">
        <v>866</v>
      </c>
      <c r="B437" s="125" t="s">
        <v>860</v>
      </c>
      <c r="C437" s="125" t="s">
        <v>861</v>
      </c>
      <c r="D437" s="125" t="s">
        <v>867</v>
      </c>
      <c r="E437" s="125" t="s">
        <v>3590</v>
      </c>
      <c r="F437" s="125" t="s">
        <v>3591</v>
      </c>
      <c r="G437" s="125" t="s">
        <v>3592</v>
      </c>
      <c r="H437" s="125" t="s">
        <v>3593</v>
      </c>
      <c r="I437" s="125" t="s">
        <v>3620</v>
      </c>
      <c r="J437" s="125" t="s">
        <v>3595</v>
      </c>
      <c r="K437" s="125" t="s">
        <v>3596</v>
      </c>
      <c r="L437" s="125" t="s">
        <v>257</v>
      </c>
      <c r="M437" s="125" t="s">
        <v>2228</v>
      </c>
      <c r="N437" s="125" t="s">
        <v>1962</v>
      </c>
      <c r="O437" s="125" t="s">
        <v>3597</v>
      </c>
      <c r="P437" s="101"/>
      <c r="Q437" s="101"/>
      <c r="R437" s="101"/>
    </row>
    <row r="438" spans="1:18" ht="78">
      <c r="A438" s="124" t="s">
        <v>3621</v>
      </c>
      <c r="B438" s="125" t="s">
        <v>860</v>
      </c>
      <c r="C438" s="125" t="s">
        <v>861</v>
      </c>
      <c r="D438" s="125" t="s">
        <v>867</v>
      </c>
      <c r="E438" s="125" t="s">
        <v>3598</v>
      </c>
      <c r="F438" s="125" t="s">
        <v>3599</v>
      </c>
      <c r="G438" s="125" t="s">
        <v>3592</v>
      </c>
      <c r="H438" s="125" t="s">
        <v>3593</v>
      </c>
      <c r="I438" s="125" t="s">
        <v>3620</v>
      </c>
      <c r="J438" s="125" t="s">
        <v>3600</v>
      </c>
      <c r="K438" s="125" t="s">
        <v>3601</v>
      </c>
      <c r="L438" s="125" t="s">
        <v>257</v>
      </c>
      <c r="M438" s="125" t="s">
        <v>2228</v>
      </c>
      <c r="N438" s="125" t="s">
        <v>1962</v>
      </c>
      <c r="O438" s="125" t="s">
        <v>3597</v>
      </c>
      <c r="P438" s="101"/>
      <c r="Q438" s="101"/>
      <c r="R438" s="101"/>
    </row>
    <row r="439" spans="1:18" ht="78">
      <c r="A439" s="124" t="s">
        <v>3622</v>
      </c>
      <c r="B439" s="125" t="s">
        <v>860</v>
      </c>
      <c r="C439" s="125" t="s">
        <v>861</v>
      </c>
      <c r="D439" s="125" t="s">
        <v>867</v>
      </c>
      <c r="E439" s="125" t="s">
        <v>3623</v>
      </c>
      <c r="F439" s="125" t="s">
        <v>3624</v>
      </c>
      <c r="G439" s="125" t="s">
        <v>3592</v>
      </c>
      <c r="H439" s="125" t="s">
        <v>3593</v>
      </c>
      <c r="I439" s="125" t="s">
        <v>3620</v>
      </c>
      <c r="J439" s="125" t="s">
        <v>3625</v>
      </c>
      <c r="K439" s="125" t="s">
        <v>3626</v>
      </c>
      <c r="L439" s="125" t="s">
        <v>257</v>
      </c>
      <c r="M439" s="125" t="s">
        <v>2228</v>
      </c>
      <c r="N439" s="125" t="s">
        <v>1962</v>
      </c>
      <c r="O439" s="125" t="s">
        <v>3597</v>
      </c>
      <c r="P439" s="101"/>
      <c r="Q439" s="101"/>
      <c r="R439" s="101"/>
    </row>
    <row r="440" spans="1:18" ht="78">
      <c r="A440" s="124" t="s">
        <v>3627</v>
      </c>
      <c r="B440" s="125" t="s">
        <v>860</v>
      </c>
      <c r="C440" s="125" t="s">
        <v>861</v>
      </c>
      <c r="D440" s="125" t="s">
        <v>867</v>
      </c>
      <c r="E440" s="125" t="s">
        <v>3628</v>
      </c>
      <c r="F440" s="125" t="s">
        <v>3629</v>
      </c>
      <c r="G440" s="125" t="s">
        <v>3592</v>
      </c>
      <c r="H440" s="125" t="s">
        <v>3593</v>
      </c>
      <c r="I440" s="125" t="s">
        <v>3620</v>
      </c>
      <c r="J440" s="125" t="s">
        <v>3630</v>
      </c>
      <c r="K440" s="125" t="s">
        <v>3631</v>
      </c>
      <c r="L440" s="125" t="s">
        <v>257</v>
      </c>
      <c r="M440" s="125" t="s">
        <v>2228</v>
      </c>
      <c r="N440" s="125" t="s">
        <v>1962</v>
      </c>
      <c r="O440" s="125" t="s">
        <v>3597</v>
      </c>
      <c r="P440" s="101"/>
      <c r="Q440" s="101"/>
      <c r="R440" s="101"/>
    </row>
    <row r="441" spans="1:18" ht="78">
      <c r="A441" s="124" t="s">
        <v>3632</v>
      </c>
      <c r="B441" s="125" t="s">
        <v>860</v>
      </c>
      <c r="C441" s="125" t="s">
        <v>861</v>
      </c>
      <c r="D441" s="125" t="s">
        <v>867</v>
      </c>
      <c r="E441" s="125" t="s">
        <v>3628</v>
      </c>
      <c r="F441" s="125" t="s">
        <v>3633</v>
      </c>
      <c r="G441" s="125" t="s">
        <v>3592</v>
      </c>
      <c r="H441" s="125" t="s">
        <v>3593</v>
      </c>
      <c r="I441" s="125" t="s">
        <v>3620</v>
      </c>
      <c r="J441" s="125" t="s">
        <v>3630</v>
      </c>
      <c r="K441" s="125" t="s">
        <v>3634</v>
      </c>
      <c r="L441" s="125" t="s">
        <v>257</v>
      </c>
      <c r="M441" s="125" t="s">
        <v>2228</v>
      </c>
      <c r="N441" s="125" t="s">
        <v>1962</v>
      </c>
      <c r="O441" s="125" t="s">
        <v>3597</v>
      </c>
      <c r="P441" s="101"/>
      <c r="Q441" s="101"/>
      <c r="R441" s="101"/>
    </row>
    <row r="442" spans="1:18" ht="78">
      <c r="A442" s="124" t="s">
        <v>3635</v>
      </c>
      <c r="B442" s="125" t="s">
        <v>860</v>
      </c>
      <c r="C442" s="125" t="s">
        <v>861</v>
      </c>
      <c r="D442" s="125" t="s">
        <v>867</v>
      </c>
      <c r="E442" s="125" t="s">
        <v>3636</v>
      </c>
      <c r="F442" s="125" t="s">
        <v>3637</v>
      </c>
      <c r="G442" s="125" t="s">
        <v>3592</v>
      </c>
      <c r="H442" s="125" t="s">
        <v>3593</v>
      </c>
      <c r="I442" s="125" t="s">
        <v>3620</v>
      </c>
      <c r="J442" s="125" t="s">
        <v>3638</v>
      </c>
      <c r="K442" s="125" t="s">
        <v>3639</v>
      </c>
      <c r="L442" s="125" t="s">
        <v>257</v>
      </c>
      <c r="M442" s="125" t="s">
        <v>2228</v>
      </c>
      <c r="N442" s="125" t="s">
        <v>1962</v>
      </c>
      <c r="O442" s="125" t="s">
        <v>3597</v>
      </c>
      <c r="P442" s="101"/>
      <c r="Q442" s="101"/>
      <c r="R442" s="101"/>
    </row>
    <row r="443" spans="1:18" ht="90.95">
      <c r="A443" s="124" t="s">
        <v>3640</v>
      </c>
      <c r="B443" s="125" t="s">
        <v>860</v>
      </c>
      <c r="C443" s="125" t="s">
        <v>861</v>
      </c>
      <c r="D443" s="125" t="s">
        <v>867</v>
      </c>
      <c r="E443" s="125" t="s">
        <v>3602</v>
      </c>
      <c r="F443" s="125" t="s">
        <v>3603</v>
      </c>
      <c r="G443" s="125" t="s">
        <v>3592</v>
      </c>
      <c r="H443" s="125" t="s">
        <v>3593</v>
      </c>
      <c r="I443" s="125" t="s">
        <v>3620</v>
      </c>
      <c r="J443" s="125" t="s">
        <v>3606</v>
      </c>
      <c r="K443" s="125" t="s">
        <v>3607</v>
      </c>
      <c r="L443" s="125" t="s">
        <v>257</v>
      </c>
      <c r="M443" s="125" t="s">
        <v>2228</v>
      </c>
      <c r="N443" s="125" t="s">
        <v>1962</v>
      </c>
      <c r="O443" s="125" t="s">
        <v>3597</v>
      </c>
      <c r="P443" s="101"/>
      <c r="Q443" s="101"/>
      <c r="R443" s="101"/>
    </row>
    <row r="444" spans="1:18" ht="78">
      <c r="A444" s="124" t="s">
        <v>3641</v>
      </c>
      <c r="B444" s="125" t="s">
        <v>860</v>
      </c>
      <c r="C444" s="125" t="s">
        <v>861</v>
      </c>
      <c r="D444" s="125" t="s">
        <v>867</v>
      </c>
      <c r="E444" s="125" t="s">
        <v>3642</v>
      </c>
      <c r="F444" s="125" t="s">
        <v>3643</v>
      </c>
      <c r="G444" s="125" t="s">
        <v>3592</v>
      </c>
      <c r="H444" s="125" t="s">
        <v>3593</v>
      </c>
      <c r="I444" s="125" t="s">
        <v>3620</v>
      </c>
      <c r="J444" s="125" t="s">
        <v>3644</v>
      </c>
      <c r="K444" s="125" t="s">
        <v>3645</v>
      </c>
      <c r="L444" s="125" t="s">
        <v>257</v>
      </c>
      <c r="M444" s="125" t="s">
        <v>2228</v>
      </c>
      <c r="N444" s="125" t="s">
        <v>1962</v>
      </c>
      <c r="O444" s="125" t="s">
        <v>3597</v>
      </c>
      <c r="P444" s="101"/>
      <c r="Q444" s="101"/>
      <c r="R444" s="101"/>
    </row>
    <row r="445" spans="1:18" ht="51.95">
      <c r="A445" s="124" t="s">
        <v>3646</v>
      </c>
      <c r="B445" s="125" t="s">
        <v>860</v>
      </c>
      <c r="C445" s="125" t="s">
        <v>864</v>
      </c>
      <c r="D445" s="125" t="s">
        <v>3647</v>
      </c>
      <c r="E445" s="125" t="s">
        <v>3648</v>
      </c>
      <c r="F445" s="125" t="s">
        <v>3649</v>
      </c>
      <c r="G445" s="125" t="s">
        <v>3650</v>
      </c>
      <c r="H445" s="125" t="s">
        <v>3651</v>
      </c>
      <c r="I445" s="125" t="s">
        <v>3652</v>
      </c>
      <c r="J445" s="125" t="s">
        <v>3653</v>
      </c>
      <c r="K445" s="125" t="s">
        <v>3654</v>
      </c>
      <c r="L445" s="125" t="s">
        <v>257</v>
      </c>
      <c r="M445" s="125" t="s">
        <v>3655</v>
      </c>
      <c r="N445" s="125" t="s">
        <v>3244</v>
      </c>
      <c r="O445" s="125" t="s">
        <v>3597</v>
      </c>
      <c r="P445" s="101"/>
      <c r="Q445" s="101"/>
      <c r="R445" s="101"/>
    </row>
    <row r="446" spans="1:18" ht="104.1">
      <c r="A446" s="124" t="s">
        <v>3656</v>
      </c>
      <c r="B446" s="125" t="s">
        <v>860</v>
      </c>
      <c r="C446" s="125" t="s">
        <v>864</v>
      </c>
      <c r="D446" s="125" t="s">
        <v>3657</v>
      </c>
      <c r="E446" s="125" t="s">
        <v>3648</v>
      </c>
      <c r="F446" s="125" t="s">
        <v>3649</v>
      </c>
      <c r="G446" s="125" t="s">
        <v>3650</v>
      </c>
      <c r="H446" s="125" t="s">
        <v>3651</v>
      </c>
      <c r="I446" s="125" t="s">
        <v>3658</v>
      </c>
      <c r="J446" s="125" t="s">
        <v>3653</v>
      </c>
      <c r="K446" s="125" t="s">
        <v>3654</v>
      </c>
      <c r="L446" s="125" t="s">
        <v>257</v>
      </c>
      <c r="M446" s="125" t="s">
        <v>3655</v>
      </c>
      <c r="N446" s="125" t="s">
        <v>3244</v>
      </c>
      <c r="O446" s="125" t="s">
        <v>3597</v>
      </c>
      <c r="P446" s="101"/>
      <c r="Q446" s="101"/>
      <c r="R446" s="101"/>
    </row>
    <row r="447" spans="1:18" ht="51.95">
      <c r="A447" s="124" t="s">
        <v>3659</v>
      </c>
      <c r="B447" s="125" t="s">
        <v>860</v>
      </c>
      <c r="C447" s="125" t="s">
        <v>864</v>
      </c>
      <c r="D447" s="125" t="s">
        <v>3647</v>
      </c>
      <c r="E447" s="125" t="s">
        <v>3660</v>
      </c>
      <c r="F447" s="125" t="s">
        <v>3661</v>
      </c>
      <c r="G447" s="125" t="s">
        <v>3650</v>
      </c>
      <c r="H447" s="125" t="s">
        <v>3651</v>
      </c>
      <c r="I447" s="125" t="s">
        <v>3652</v>
      </c>
      <c r="J447" s="125" t="s">
        <v>3662</v>
      </c>
      <c r="K447" s="125" t="s">
        <v>3663</v>
      </c>
      <c r="L447" s="125" t="s">
        <v>257</v>
      </c>
      <c r="M447" s="125" t="s">
        <v>3655</v>
      </c>
      <c r="N447" s="125" t="s">
        <v>3244</v>
      </c>
      <c r="O447" s="125" t="s">
        <v>3597</v>
      </c>
      <c r="P447" s="101"/>
      <c r="Q447" s="101"/>
      <c r="R447" s="101"/>
    </row>
    <row r="448" spans="1:18" ht="104.1">
      <c r="A448" s="124" t="s">
        <v>3664</v>
      </c>
      <c r="B448" s="125" t="s">
        <v>860</v>
      </c>
      <c r="C448" s="125" t="s">
        <v>864</v>
      </c>
      <c r="D448" s="125" t="s">
        <v>3657</v>
      </c>
      <c r="E448" s="125" t="s">
        <v>3660</v>
      </c>
      <c r="F448" s="125" t="s">
        <v>3661</v>
      </c>
      <c r="G448" s="125" t="s">
        <v>3650</v>
      </c>
      <c r="H448" s="125" t="s">
        <v>3651</v>
      </c>
      <c r="I448" s="125" t="s">
        <v>3658</v>
      </c>
      <c r="J448" s="125" t="s">
        <v>3662</v>
      </c>
      <c r="K448" s="125" t="s">
        <v>3663</v>
      </c>
      <c r="L448" s="125" t="s">
        <v>257</v>
      </c>
      <c r="M448" s="125" t="s">
        <v>3655</v>
      </c>
      <c r="N448" s="125" t="s">
        <v>3244</v>
      </c>
      <c r="O448" s="125" t="s">
        <v>3597</v>
      </c>
      <c r="P448" s="101"/>
      <c r="Q448" s="101"/>
      <c r="R448" s="101"/>
    </row>
    <row r="449" spans="1:18" ht="51.95">
      <c r="A449" s="124" t="s">
        <v>3665</v>
      </c>
      <c r="B449" s="125" t="s">
        <v>860</v>
      </c>
      <c r="C449" s="125" t="s">
        <v>864</v>
      </c>
      <c r="D449" s="125" t="s">
        <v>3647</v>
      </c>
      <c r="E449" s="125" t="s">
        <v>3666</v>
      </c>
      <c r="F449" s="125" t="s">
        <v>3667</v>
      </c>
      <c r="G449" s="125" t="s">
        <v>3650</v>
      </c>
      <c r="H449" s="125" t="s">
        <v>3651</v>
      </c>
      <c r="I449" s="125" t="s">
        <v>3652</v>
      </c>
      <c r="J449" s="125" t="s">
        <v>3668</v>
      </c>
      <c r="K449" s="125" t="s">
        <v>3669</v>
      </c>
      <c r="L449" s="125" t="s">
        <v>257</v>
      </c>
      <c r="M449" s="125" t="s">
        <v>3655</v>
      </c>
      <c r="N449" s="125" t="s">
        <v>3244</v>
      </c>
      <c r="O449" s="125" t="s">
        <v>3597</v>
      </c>
      <c r="P449" s="101"/>
      <c r="Q449" s="101"/>
      <c r="R449" s="101"/>
    </row>
    <row r="450" spans="1:18" ht="65.099999999999994">
      <c r="A450" s="124" t="s">
        <v>3670</v>
      </c>
      <c r="B450" s="125" t="s">
        <v>860</v>
      </c>
      <c r="C450" s="125" t="s">
        <v>864</v>
      </c>
      <c r="D450" s="125" t="s">
        <v>3647</v>
      </c>
      <c r="E450" s="125" t="s">
        <v>3671</v>
      </c>
      <c r="F450" s="125" t="s">
        <v>3672</v>
      </c>
      <c r="G450" s="125" t="s">
        <v>3650</v>
      </c>
      <c r="H450" s="125" t="s">
        <v>3651</v>
      </c>
      <c r="I450" s="125" t="s">
        <v>3652</v>
      </c>
      <c r="J450" s="125" t="s">
        <v>3673</v>
      </c>
      <c r="K450" s="125" t="s">
        <v>3674</v>
      </c>
      <c r="L450" s="125" t="s">
        <v>257</v>
      </c>
      <c r="M450" s="125" t="s">
        <v>3655</v>
      </c>
      <c r="N450" s="125" t="s">
        <v>3244</v>
      </c>
      <c r="O450" s="125" t="s">
        <v>3597</v>
      </c>
      <c r="P450" s="101"/>
      <c r="Q450" s="101"/>
      <c r="R450" s="101"/>
    </row>
    <row r="451" spans="1:18" ht="51.95">
      <c r="A451" s="124" t="s">
        <v>3675</v>
      </c>
      <c r="B451" s="125" t="s">
        <v>860</v>
      </c>
      <c r="C451" s="125" t="s">
        <v>864</v>
      </c>
      <c r="D451" s="125" t="s">
        <v>3647</v>
      </c>
      <c r="E451" s="125" t="s">
        <v>3676</v>
      </c>
      <c r="F451" s="125" t="s">
        <v>3677</v>
      </c>
      <c r="G451" s="125" t="s">
        <v>3650</v>
      </c>
      <c r="H451" s="125" t="s">
        <v>3651</v>
      </c>
      <c r="I451" s="125" t="s">
        <v>3652</v>
      </c>
      <c r="J451" s="125" t="s">
        <v>3678</v>
      </c>
      <c r="K451" s="125" t="s">
        <v>3679</v>
      </c>
      <c r="L451" s="125" t="s">
        <v>257</v>
      </c>
      <c r="M451" s="125" t="s">
        <v>3655</v>
      </c>
      <c r="N451" s="125" t="s">
        <v>3244</v>
      </c>
      <c r="O451" s="125" t="s">
        <v>3597</v>
      </c>
      <c r="P451" s="101"/>
      <c r="Q451" s="101"/>
      <c r="R451" s="101"/>
    </row>
    <row r="452" spans="1:18" ht="104.1">
      <c r="A452" s="124" t="s">
        <v>3680</v>
      </c>
      <c r="B452" s="125" t="s">
        <v>860</v>
      </c>
      <c r="C452" s="125" t="s">
        <v>864</v>
      </c>
      <c r="D452" s="125" t="s">
        <v>3657</v>
      </c>
      <c r="E452" s="125" t="s">
        <v>3676</v>
      </c>
      <c r="F452" s="125" t="s">
        <v>3677</v>
      </c>
      <c r="G452" s="125" t="s">
        <v>3650</v>
      </c>
      <c r="H452" s="125" t="s">
        <v>3651</v>
      </c>
      <c r="I452" s="125" t="s">
        <v>3658</v>
      </c>
      <c r="J452" s="125" t="s">
        <v>3678</v>
      </c>
      <c r="K452" s="125" t="s">
        <v>3679</v>
      </c>
      <c r="L452" s="125" t="s">
        <v>264</v>
      </c>
      <c r="M452" s="125" t="s">
        <v>3655</v>
      </c>
      <c r="N452" s="125" t="s">
        <v>3244</v>
      </c>
      <c r="O452" s="125" t="s">
        <v>3597</v>
      </c>
      <c r="P452" s="101"/>
      <c r="Q452" s="101"/>
      <c r="R452" s="101"/>
    </row>
    <row r="453" spans="1:18" ht="90.95">
      <c r="A453" s="124" t="s">
        <v>3681</v>
      </c>
      <c r="B453" s="125" t="s">
        <v>860</v>
      </c>
      <c r="C453" s="125" t="s">
        <v>864</v>
      </c>
      <c r="D453" s="125" t="s">
        <v>3647</v>
      </c>
      <c r="E453" s="125" t="s">
        <v>3682</v>
      </c>
      <c r="F453" s="125" t="s">
        <v>3683</v>
      </c>
      <c r="G453" s="125" t="s">
        <v>3650</v>
      </c>
      <c r="H453" s="125" t="s">
        <v>3651</v>
      </c>
      <c r="I453" s="125" t="s">
        <v>3652</v>
      </c>
      <c r="J453" s="125" t="s">
        <v>3684</v>
      </c>
      <c r="K453" s="125" t="s">
        <v>3685</v>
      </c>
      <c r="L453" s="125" t="s">
        <v>257</v>
      </c>
      <c r="M453" s="125" t="s">
        <v>3655</v>
      </c>
      <c r="N453" s="125" t="s">
        <v>3244</v>
      </c>
      <c r="O453" s="125" t="s">
        <v>3597</v>
      </c>
      <c r="P453" s="101"/>
      <c r="Q453" s="101"/>
      <c r="R453" s="101"/>
    </row>
    <row r="454" spans="1:18" ht="273">
      <c r="A454" s="124" t="s">
        <v>868</v>
      </c>
      <c r="B454" s="125" t="s">
        <v>869</v>
      </c>
      <c r="C454" s="125" t="s">
        <v>870</v>
      </c>
      <c r="D454" s="125" t="s">
        <v>871</v>
      </c>
      <c r="E454" s="125" t="s">
        <v>851</v>
      </c>
      <c r="F454" s="125" t="s">
        <v>851</v>
      </c>
      <c r="G454" s="125" t="s">
        <v>3686</v>
      </c>
      <c r="H454" s="125" t="s">
        <v>3687</v>
      </c>
      <c r="I454" s="125" t="s">
        <v>3688</v>
      </c>
      <c r="J454" s="125" t="s">
        <v>851</v>
      </c>
      <c r="K454" s="125" t="s">
        <v>851</v>
      </c>
      <c r="L454" s="125" t="s">
        <v>257</v>
      </c>
      <c r="M454" s="125" t="s">
        <v>2216</v>
      </c>
      <c r="N454" s="125" t="s">
        <v>1977</v>
      </c>
      <c r="O454" s="125" t="s">
        <v>3689</v>
      </c>
      <c r="P454" s="101"/>
      <c r="Q454" s="101"/>
      <c r="R454" s="101"/>
    </row>
    <row r="455" spans="1:18" ht="299.10000000000002">
      <c r="A455" s="124" t="s">
        <v>872</v>
      </c>
      <c r="B455" s="125" t="s">
        <v>869</v>
      </c>
      <c r="C455" s="125" t="s">
        <v>870</v>
      </c>
      <c r="D455" s="125" t="s">
        <v>873</v>
      </c>
      <c r="E455" s="125" t="s">
        <v>851</v>
      </c>
      <c r="F455" s="125" t="s">
        <v>851</v>
      </c>
      <c r="G455" s="125" t="s">
        <v>3686</v>
      </c>
      <c r="H455" s="125" t="s">
        <v>3687</v>
      </c>
      <c r="I455" s="125" t="s">
        <v>3690</v>
      </c>
      <c r="J455" s="125" t="s">
        <v>851</v>
      </c>
      <c r="K455" s="125" t="s">
        <v>851</v>
      </c>
      <c r="L455" s="125" t="s">
        <v>257</v>
      </c>
      <c r="M455" s="125" t="s">
        <v>2216</v>
      </c>
      <c r="N455" s="125" t="s">
        <v>1977</v>
      </c>
      <c r="O455" s="125" t="s">
        <v>3691</v>
      </c>
      <c r="P455" s="101"/>
      <c r="Q455" s="101"/>
      <c r="R455" s="101"/>
    </row>
    <row r="456" spans="1:18" ht="299.10000000000002">
      <c r="A456" s="124" t="s">
        <v>874</v>
      </c>
      <c r="B456" s="125" t="s">
        <v>869</v>
      </c>
      <c r="C456" s="125" t="s">
        <v>875</v>
      </c>
      <c r="D456" s="125" t="s">
        <v>876</v>
      </c>
      <c r="E456" s="125" t="s">
        <v>851</v>
      </c>
      <c r="F456" s="125" t="s">
        <v>851</v>
      </c>
      <c r="G456" s="125" t="s">
        <v>3686</v>
      </c>
      <c r="H456" s="125" t="s">
        <v>3692</v>
      </c>
      <c r="I456" s="125" t="s">
        <v>3693</v>
      </c>
      <c r="J456" s="125" t="s">
        <v>851</v>
      </c>
      <c r="K456" s="125" t="s">
        <v>851</v>
      </c>
      <c r="L456" s="125" t="s">
        <v>257</v>
      </c>
      <c r="M456" s="125" t="s">
        <v>2216</v>
      </c>
      <c r="N456" s="125" t="s">
        <v>1977</v>
      </c>
      <c r="O456" s="125" t="s">
        <v>3694</v>
      </c>
      <c r="P456" s="101"/>
      <c r="Q456" s="101"/>
      <c r="R456" s="101"/>
    </row>
    <row r="457" spans="1:18" ht="117">
      <c r="A457" s="124" t="s">
        <v>877</v>
      </c>
      <c r="B457" s="125" t="s">
        <v>878</v>
      </c>
      <c r="C457" s="125" t="s">
        <v>879</v>
      </c>
      <c r="D457" s="125" t="s">
        <v>880</v>
      </c>
      <c r="E457" s="125" t="s">
        <v>851</v>
      </c>
      <c r="F457" s="125" t="s">
        <v>851</v>
      </c>
      <c r="G457" s="125" t="s">
        <v>3695</v>
      </c>
      <c r="H457" s="125" t="s">
        <v>3004</v>
      </c>
      <c r="I457" s="125" t="s">
        <v>3696</v>
      </c>
      <c r="J457" s="125" t="s">
        <v>851</v>
      </c>
      <c r="K457" s="125" t="s">
        <v>851</v>
      </c>
      <c r="L457" s="125" t="s">
        <v>257</v>
      </c>
      <c r="M457" s="125" t="s">
        <v>3697</v>
      </c>
      <c r="N457" s="125" t="s">
        <v>1962</v>
      </c>
      <c r="O457" s="125" t="s">
        <v>851</v>
      </c>
      <c r="P457" s="101" t="s">
        <v>851</v>
      </c>
      <c r="Q457" s="101" t="s">
        <v>851</v>
      </c>
      <c r="R457" s="101" t="s">
        <v>851</v>
      </c>
    </row>
    <row r="458" spans="1:18" ht="117">
      <c r="A458" s="124" t="s">
        <v>881</v>
      </c>
      <c r="B458" s="125" t="s">
        <v>878</v>
      </c>
      <c r="C458" s="125" t="s">
        <v>879</v>
      </c>
      <c r="D458" s="125" t="s">
        <v>882</v>
      </c>
      <c r="E458" s="125" t="s">
        <v>851</v>
      </c>
      <c r="F458" s="125" t="s">
        <v>851</v>
      </c>
      <c r="G458" s="125" t="s">
        <v>3695</v>
      </c>
      <c r="H458" s="125" t="s">
        <v>3004</v>
      </c>
      <c r="I458" s="125" t="s">
        <v>3698</v>
      </c>
      <c r="J458" s="125" t="s">
        <v>851</v>
      </c>
      <c r="K458" s="125" t="s">
        <v>851</v>
      </c>
      <c r="L458" s="125" t="s">
        <v>257</v>
      </c>
      <c r="M458" s="125" t="s">
        <v>3697</v>
      </c>
      <c r="N458" s="125" t="s">
        <v>1962</v>
      </c>
      <c r="O458" s="125" t="s">
        <v>851</v>
      </c>
      <c r="P458" s="101" t="s">
        <v>851</v>
      </c>
      <c r="Q458" s="101" t="s">
        <v>851</v>
      </c>
      <c r="R458" s="101" t="s">
        <v>851</v>
      </c>
    </row>
    <row r="459" spans="1:18" ht="129.94999999999999">
      <c r="A459" s="124" t="s">
        <v>883</v>
      </c>
      <c r="B459" s="125" t="s">
        <v>878</v>
      </c>
      <c r="C459" s="125" t="s">
        <v>879</v>
      </c>
      <c r="D459" s="125" t="s">
        <v>884</v>
      </c>
      <c r="E459" s="125" t="s">
        <v>851</v>
      </c>
      <c r="F459" s="125" t="s">
        <v>851</v>
      </c>
      <c r="G459" s="125" t="s">
        <v>3695</v>
      </c>
      <c r="H459" s="125" t="s">
        <v>3004</v>
      </c>
      <c r="I459" s="125" t="s">
        <v>3699</v>
      </c>
      <c r="J459" s="125" t="s">
        <v>851</v>
      </c>
      <c r="K459" s="125" t="s">
        <v>851</v>
      </c>
      <c r="L459" s="125" t="s">
        <v>257</v>
      </c>
      <c r="M459" s="125" t="s">
        <v>3697</v>
      </c>
      <c r="N459" s="125" t="s">
        <v>1962</v>
      </c>
      <c r="O459" s="125" t="s">
        <v>851</v>
      </c>
      <c r="P459" s="101" t="s">
        <v>851</v>
      </c>
      <c r="Q459" s="101" t="s">
        <v>851</v>
      </c>
      <c r="R459" s="101" t="s">
        <v>851</v>
      </c>
    </row>
    <row r="460" spans="1:18" ht="182.1">
      <c r="A460" s="124" t="s">
        <v>885</v>
      </c>
      <c r="B460" s="125" t="s">
        <v>878</v>
      </c>
      <c r="C460" s="125" t="s">
        <v>879</v>
      </c>
      <c r="D460" s="125" t="s">
        <v>886</v>
      </c>
      <c r="E460" s="125" t="s">
        <v>851</v>
      </c>
      <c r="F460" s="125" t="s">
        <v>851</v>
      </c>
      <c r="G460" s="125" t="s">
        <v>3695</v>
      </c>
      <c r="H460" s="125" t="s">
        <v>3004</v>
      </c>
      <c r="I460" s="125" t="s">
        <v>3700</v>
      </c>
      <c r="J460" s="125" t="s">
        <v>851</v>
      </c>
      <c r="K460" s="125" t="s">
        <v>851</v>
      </c>
      <c r="L460" s="125" t="s">
        <v>257</v>
      </c>
      <c r="M460" s="125" t="s">
        <v>3697</v>
      </c>
      <c r="N460" s="125" t="s">
        <v>1962</v>
      </c>
      <c r="O460" s="125" t="s">
        <v>851</v>
      </c>
      <c r="P460" s="101" t="s">
        <v>851</v>
      </c>
      <c r="Q460" s="101" t="s">
        <v>851</v>
      </c>
      <c r="R460" s="101" t="s">
        <v>851</v>
      </c>
    </row>
    <row r="461" spans="1:18" ht="65.099999999999994">
      <c r="A461" s="124" t="s">
        <v>887</v>
      </c>
      <c r="B461" s="125" t="s">
        <v>878</v>
      </c>
      <c r="C461" s="125" t="s">
        <v>888</v>
      </c>
      <c r="D461" s="125" t="s">
        <v>889</v>
      </c>
      <c r="E461" s="125" t="s">
        <v>851</v>
      </c>
      <c r="F461" s="125" t="s">
        <v>851</v>
      </c>
      <c r="G461" s="125" t="s">
        <v>3695</v>
      </c>
      <c r="H461" s="125" t="s">
        <v>3015</v>
      </c>
      <c r="I461" s="125" t="s">
        <v>3701</v>
      </c>
      <c r="J461" s="125" t="s">
        <v>851</v>
      </c>
      <c r="K461" s="125" t="s">
        <v>851</v>
      </c>
      <c r="L461" s="125" t="s">
        <v>257</v>
      </c>
      <c r="M461" s="125" t="s">
        <v>3697</v>
      </c>
      <c r="N461" s="125" t="s">
        <v>1962</v>
      </c>
      <c r="O461" s="125" t="s">
        <v>851</v>
      </c>
      <c r="P461" s="101" t="s">
        <v>851</v>
      </c>
      <c r="Q461" s="101" t="s">
        <v>851</v>
      </c>
      <c r="R461" s="101" t="s">
        <v>851</v>
      </c>
    </row>
    <row r="462" spans="1:18" ht="65.099999999999994">
      <c r="A462" s="124" t="s">
        <v>890</v>
      </c>
      <c r="B462" s="125" t="s">
        <v>878</v>
      </c>
      <c r="C462" s="125" t="s">
        <v>888</v>
      </c>
      <c r="D462" s="125" t="s">
        <v>891</v>
      </c>
      <c r="E462" s="125" t="s">
        <v>851</v>
      </c>
      <c r="F462" s="125" t="s">
        <v>851</v>
      </c>
      <c r="G462" s="125" t="s">
        <v>3695</v>
      </c>
      <c r="H462" s="125" t="s">
        <v>3015</v>
      </c>
      <c r="I462" s="125" t="s">
        <v>3702</v>
      </c>
      <c r="J462" s="125" t="s">
        <v>851</v>
      </c>
      <c r="K462" s="125" t="s">
        <v>851</v>
      </c>
      <c r="L462" s="125" t="s">
        <v>257</v>
      </c>
      <c r="M462" s="125" t="s">
        <v>3697</v>
      </c>
      <c r="N462" s="125" t="s">
        <v>1962</v>
      </c>
      <c r="O462" s="125" t="s">
        <v>851</v>
      </c>
      <c r="P462" s="101" t="s">
        <v>851</v>
      </c>
      <c r="Q462" s="101" t="s">
        <v>851</v>
      </c>
      <c r="R462" s="101" t="s">
        <v>851</v>
      </c>
    </row>
    <row r="463" spans="1:18" ht="65.099999999999994">
      <c r="A463" s="124" t="s">
        <v>892</v>
      </c>
      <c r="B463" s="125" t="s">
        <v>878</v>
      </c>
      <c r="C463" s="125" t="s">
        <v>888</v>
      </c>
      <c r="D463" s="125" t="s">
        <v>893</v>
      </c>
      <c r="E463" s="125" t="s">
        <v>851</v>
      </c>
      <c r="F463" s="125" t="s">
        <v>851</v>
      </c>
      <c r="G463" s="125" t="s">
        <v>3695</v>
      </c>
      <c r="H463" s="125" t="s">
        <v>3015</v>
      </c>
      <c r="I463" s="125" t="s">
        <v>3703</v>
      </c>
      <c r="J463" s="125" t="s">
        <v>851</v>
      </c>
      <c r="K463" s="125" t="s">
        <v>851</v>
      </c>
      <c r="L463" s="125" t="s">
        <v>257</v>
      </c>
      <c r="M463" s="125" t="s">
        <v>3697</v>
      </c>
      <c r="N463" s="125" t="s">
        <v>1962</v>
      </c>
      <c r="O463" s="125" t="s">
        <v>851</v>
      </c>
      <c r="P463" s="101" t="s">
        <v>851</v>
      </c>
      <c r="Q463" s="101" t="s">
        <v>851</v>
      </c>
      <c r="R463" s="101" t="s">
        <v>851</v>
      </c>
    </row>
    <row r="464" spans="1:18" ht="65.099999999999994">
      <c r="A464" s="124" t="s">
        <v>894</v>
      </c>
      <c r="B464" s="125" t="s">
        <v>878</v>
      </c>
      <c r="C464" s="125" t="s">
        <v>888</v>
      </c>
      <c r="D464" s="125" t="s">
        <v>895</v>
      </c>
      <c r="E464" s="125" t="s">
        <v>851</v>
      </c>
      <c r="F464" s="125" t="s">
        <v>851</v>
      </c>
      <c r="G464" s="125" t="s">
        <v>3695</v>
      </c>
      <c r="H464" s="125" t="s">
        <v>3015</v>
      </c>
      <c r="I464" s="125" t="s">
        <v>3704</v>
      </c>
      <c r="J464" s="125" t="s">
        <v>851</v>
      </c>
      <c r="K464" s="125" t="s">
        <v>851</v>
      </c>
      <c r="L464" s="125" t="s">
        <v>257</v>
      </c>
      <c r="M464" s="125" t="s">
        <v>3697</v>
      </c>
      <c r="N464" s="125" t="s">
        <v>1962</v>
      </c>
      <c r="O464" s="125" t="s">
        <v>851</v>
      </c>
      <c r="P464" s="101" t="s">
        <v>851</v>
      </c>
      <c r="Q464" s="101" t="s">
        <v>851</v>
      </c>
      <c r="R464" s="101" t="s">
        <v>851</v>
      </c>
    </row>
    <row r="465" spans="1:18" ht="78">
      <c r="A465" s="124" t="s">
        <v>896</v>
      </c>
      <c r="B465" s="125" t="s">
        <v>878</v>
      </c>
      <c r="C465" s="125" t="s">
        <v>888</v>
      </c>
      <c r="D465" s="125" t="s">
        <v>897</v>
      </c>
      <c r="E465" s="125" t="s">
        <v>851</v>
      </c>
      <c r="F465" s="125" t="s">
        <v>851</v>
      </c>
      <c r="G465" s="125" t="s">
        <v>3695</v>
      </c>
      <c r="H465" s="125" t="s">
        <v>3015</v>
      </c>
      <c r="I465" s="125" t="s">
        <v>3705</v>
      </c>
      <c r="J465" s="125" t="s">
        <v>851</v>
      </c>
      <c r="K465" s="125" t="s">
        <v>851</v>
      </c>
      <c r="L465" s="125" t="s">
        <v>257</v>
      </c>
      <c r="M465" s="125" t="s">
        <v>3697</v>
      </c>
      <c r="N465" s="125" t="s">
        <v>1962</v>
      </c>
      <c r="O465" s="125" t="s">
        <v>851</v>
      </c>
      <c r="P465" s="101" t="s">
        <v>851</v>
      </c>
      <c r="Q465" s="101" t="s">
        <v>851</v>
      </c>
      <c r="R465" s="101" t="s">
        <v>851</v>
      </c>
    </row>
    <row r="466" spans="1:18" ht="90.95">
      <c r="A466" s="124" t="s">
        <v>898</v>
      </c>
      <c r="B466" s="125" t="s">
        <v>878</v>
      </c>
      <c r="C466" s="125" t="s">
        <v>888</v>
      </c>
      <c r="D466" s="125" t="s">
        <v>899</v>
      </c>
      <c r="E466" s="125" t="s">
        <v>851</v>
      </c>
      <c r="F466" s="125" t="s">
        <v>851</v>
      </c>
      <c r="G466" s="125" t="s">
        <v>3695</v>
      </c>
      <c r="H466" s="125" t="s">
        <v>3015</v>
      </c>
      <c r="I466" s="125" t="s">
        <v>3706</v>
      </c>
      <c r="J466" s="125" t="s">
        <v>851</v>
      </c>
      <c r="K466" s="125" t="s">
        <v>851</v>
      </c>
      <c r="L466" s="125" t="s">
        <v>257</v>
      </c>
      <c r="M466" s="125" t="s">
        <v>3697</v>
      </c>
      <c r="N466" s="125" t="s">
        <v>1962</v>
      </c>
      <c r="O466" s="125" t="s">
        <v>851</v>
      </c>
      <c r="P466" s="101" t="s">
        <v>851</v>
      </c>
      <c r="Q466" s="101" t="s">
        <v>851</v>
      </c>
      <c r="R466" s="101" t="s">
        <v>851</v>
      </c>
    </row>
    <row r="467" spans="1:18" ht="65.099999999999994">
      <c r="A467" s="124" t="s">
        <v>900</v>
      </c>
      <c r="B467" s="125" t="s">
        <v>901</v>
      </c>
      <c r="C467" s="125" t="s">
        <v>457</v>
      </c>
      <c r="D467" s="125"/>
      <c r="E467" s="125"/>
      <c r="F467" s="125"/>
      <c r="G467" s="125" t="s">
        <v>3707</v>
      </c>
      <c r="H467" s="125" t="s">
        <v>3708</v>
      </c>
      <c r="I467" s="125"/>
      <c r="J467" s="125"/>
      <c r="K467" s="125"/>
      <c r="L467" s="125" t="s">
        <v>257</v>
      </c>
      <c r="M467" s="125" t="s">
        <v>2216</v>
      </c>
      <c r="N467" s="125" t="s">
        <v>1977</v>
      </c>
      <c r="O467" s="125" t="s">
        <v>3709</v>
      </c>
      <c r="P467" s="101" t="s">
        <v>902</v>
      </c>
      <c r="Q467" s="101" t="s">
        <v>902</v>
      </c>
      <c r="R467" s="101"/>
    </row>
    <row r="468" spans="1:18" ht="117">
      <c r="A468" s="124" t="s">
        <v>903</v>
      </c>
      <c r="B468" s="125" t="s">
        <v>901</v>
      </c>
      <c r="C468" s="125" t="s">
        <v>904</v>
      </c>
      <c r="D468" s="125" t="s">
        <v>905</v>
      </c>
      <c r="E468" s="125"/>
      <c r="F468" s="125"/>
      <c r="G468" s="125" t="s">
        <v>3710</v>
      </c>
      <c r="H468" s="125" t="s">
        <v>3711</v>
      </c>
      <c r="I468" s="125" t="s">
        <v>3712</v>
      </c>
      <c r="J468" s="125"/>
      <c r="K468" s="125"/>
      <c r="L468" s="125" t="s">
        <v>257</v>
      </c>
      <c r="M468" s="125" t="s">
        <v>3713</v>
      </c>
      <c r="N468" s="125" t="s">
        <v>1977</v>
      </c>
      <c r="O468" s="125" t="s">
        <v>3709</v>
      </c>
      <c r="P468" s="101" t="s">
        <v>902</v>
      </c>
      <c r="Q468" s="101" t="s">
        <v>902</v>
      </c>
      <c r="R468" s="101"/>
    </row>
    <row r="469" spans="1:18" ht="65.099999999999994">
      <c r="A469" s="124" t="s">
        <v>906</v>
      </c>
      <c r="B469" s="125" t="s">
        <v>901</v>
      </c>
      <c r="C469" s="125" t="s">
        <v>735</v>
      </c>
      <c r="D469" s="125"/>
      <c r="E469" s="125"/>
      <c r="F469" s="125"/>
      <c r="G469" s="125" t="s">
        <v>3714</v>
      </c>
      <c r="H469" s="125" t="s">
        <v>3277</v>
      </c>
      <c r="I469" s="125"/>
      <c r="J469" s="125"/>
      <c r="K469" s="125"/>
      <c r="L469" s="125" t="s">
        <v>257</v>
      </c>
      <c r="M469" s="125" t="s">
        <v>3713</v>
      </c>
      <c r="N469" s="125" t="s">
        <v>1977</v>
      </c>
      <c r="O469" s="125" t="s">
        <v>3709</v>
      </c>
      <c r="P469" s="101" t="s">
        <v>902</v>
      </c>
      <c r="Q469" s="101" t="s">
        <v>902</v>
      </c>
      <c r="R469" s="101"/>
    </row>
    <row r="470" spans="1:18" ht="65.099999999999994">
      <c r="A470" s="124" t="s">
        <v>907</v>
      </c>
      <c r="B470" s="125" t="s">
        <v>901</v>
      </c>
      <c r="C470" s="125" t="s">
        <v>908</v>
      </c>
      <c r="D470" s="125"/>
      <c r="E470" s="125"/>
      <c r="F470" s="125"/>
      <c r="G470" s="125" t="s">
        <v>3707</v>
      </c>
      <c r="H470" s="125" t="s">
        <v>3715</v>
      </c>
      <c r="I470" s="125"/>
      <c r="J470" s="125"/>
      <c r="K470" s="125"/>
      <c r="L470" s="125" t="s">
        <v>257</v>
      </c>
      <c r="M470" s="125" t="s">
        <v>3713</v>
      </c>
      <c r="N470" s="125" t="s">
        <v>1977</v>
      </c>
      <c r="O470" s="125" t="s">
        <v>3709</v>
      </c>
      <c r="P470" s="101" t="s">
        <v>902</v>
      </c>
      <c r="Q470" s="101" t="s">
        <v>902</v>
      </c>
      <c r="R470" s="101"/>
    </row>
    <row r="471" spans="1:18" ht="129.94999999999999">
      <c r="A471" s="124" t="s">
        <v>909</v>
      </c>
      <c r="B471" s="125" t="s">
        <v>910</v>
      </c>
      <c r="C471" s="125" t="s">
        <v>911</v>
      </c>
      <c r="D471" s="125" t="s">
        <v>912</v>
      </c>
      <c r="E471" s="125" t="s">
        <v>3716</v>
      </c>
      <c r="F471" s="125" t="s">
        <v>3717</v>
      </c>
      <c r="G471" s="125" t="s">
        <v>3718</v>
      </c>
      <c r="H471" s="125" t="s">
        <v>3719</v>
      </c>
      <c r="I471" s="125" t="s">
        <v>3720</v>
      </c>
      <c r="J471" s="125" t="s">
        <v>3721</v>
      </c>
      <c r="K471" s="125" t="s">
        <v>3722</v>
      </c>
      <c r="L471" s="125" t="s">
        <v>321</v>
      </c>
      <c r="M471" s="125" t="s">
        <v>297</v>
      </c>
      <c r="N471" s="125" t="s">
        <v>297</v>
      </c>
      <c r="O471" s="125" t="s">
        <v>3723</v>
      </c>
      <c r="P471" s="101"/>
      <c r="Q471" s="101"/>
      <c r="R471" s="101"/>
    </row>
    <row r="472" spans="1:18" ht="338.1">
      <c r="A472" s="124" t="s">
        <v>913</v>
      </c>
      <c r="B472" s="125" t="s">
        <v>910</v>
      </c>
      <c r="C472" s="125" t="s">
        <v>914</v>
      </c>
      <c r="D472" s="125" t="s">
        <v>915</v>
      </c>
      <c r="E472" s="125"/>
      <c r="F472" s="125"/>
      <c r="G472" s="125" t="s">
        <v>3718</v>
      </c>
      <c r="H472" s="125" t="s">
        <v>2453</v>
      </c>
      <c r="I472" s="125" t="s">
        <v>3724</v>
      </c>
      <c r="J472" s="125"/>
      <c r="K472" s="125"/>
      <c r="L472" s="125" t="s">
        <v>2041</v>
      </c>
      <c r="M472" s="125" t="s">
        <v>297</v>
      </c>
      <c r="N472" s="125" t="s">
        <v>297</v>
      </c>
      <c r="O472" s="125" t="s">
        <v>3725</v>
      </c>
      <c r="P472" s="101" t="s">
        <v>3726</v>
      </c>
      <c r="Q472" s="101" t="s">
        <v>1962</v>
      </c>
      <c r="R472" s="101" t="s">
        <v>3727</v>
      </c>
    </row>
    <row r="473" spans="1:18" ht="78">
      <c r="A473" s="124" t="s">
        <v>916</v>
      </c>
      <c r="B473" s="125" t="s">
        <v>910</v>
      </c>
      <c r="C473" s="125" t="s">
        <v>914</v>
      </c>
      <c r="D473" s="125" t="s">
        <v>919</v>
      </c>
      <c r="E473" s="125" t="s">
        <v>3728</v>
      </c>
      <c r="F473" s="125" t="s">
        <v>3729</v>
      </c>
      <c r="G473" s="125" t="s">
        <v>3718</v>
      </c>
      <c r="H473" s="125" t="s">
        <v>2453</v>
      </c>
      <c r="I473" s="125" t="s">
        <v>3730</v>
      </c>
      <c r="J473" s="125" t="s">
        <v>3731</v>
      </c>
      <c r="K473" s="125" t="s">
        <v>3732</v>
      </c>
      <c r="L473" s="125" t="s">
        <v>257</v>
      </c>
      <c r="M473" s="125" t="s">
        <v>2228</v>
      </c>
      <c r="N473" s="125" t="s">
        <v>1977</v>
      </c>
      <c r="O473" s="125" t="s">
        <v>3733</v>
      </c>
      <c r="P473" s="101"/>
      <c r="Q473" s="101"/>
      <c r="R473" s="101"/>
    </row>
    <row r="474" spans="1:18" ht="78">
      <c r="A474" s="124" t="s">
        <v>918</v>
      </c>
      <c r="B474" s="125" t="s">
        <v>910</v>
      </c>
      <c r="C474" s="125" t="s">
        <v>914</v>
      </c>
      <c r="D474" s="125" t="s">
        <v>919</v>
      </c>
      <c r="E474" s="125" t="s">
        <v>3734</v>
      </c>
      <c r="F474" s="125" t="s">
        <v>3735</v>
      </c>
      <c r="G474" s="125" t="s">
        <v>3718</v>
      </c>
      <c r="H474" s="125" t="s">
        <v>2453</v>
      </c>
      <c r="I474" s="125" t="s">
        <v>3736</v>
      </c>
      <c r="J474" s="125" t="s">
        <v>3737</v>
      </c>
      <c r="K474" s="125" t="s">
        <v>3738</v>
      </c>
      <c r="L474" s="125" t="s">
        <v>257</v>
      </c>
      <c r="M474" s="125" t="s">
        <v>2228</v>
      </c>
      <c r="N474" s="125" t="s">
        <v>1977</v>
      </c>
      <c r="O474" s="125" t="s">
        <v>3733</v>
      </c>
      <c r="P474" s="101"/>
      <c r="Q474" s="101"/>
      <c r="R474" s="101"/>
    </row>
    <row r="475" spans="1:18" ht="260.10000000000002">
      <c r="A475" s="124" t="s">
        <v>920</v>
      </c>
      <c r="B475" s="125" t="s">
        <v>921</v>
      </c>
      <c r="C475" s="125" t="s">
        <v>922</v>
      </c>
      <c r="D475" s="125" t="s">
        <v>923</v>
      </c>
      <c r="E475" s="125"/>
      <c r="F475" s="125"/>
      <c r="G475" s="125" t="s">
        <v>3739</v>
      </c>
      <c r="H475" s="125" t="s">
        <v>3708</v>
      </c>
      <c r="I475" s="125" t="s">
        <v>3740</v>
      </c>
      <c r="J475" s="125"/>
      <c r="K475" s="125"/>
      <c r="L475" s="125" t="s">
        <v>321</v>
      </c>
      <c r="M475" s="125" t="s">
        <v>3741</v>
      </c>
      <c r="N475" s="125" t="s">
        <v>3742</v>
      </c>
      <c r="O475" s="125"/>
      <c r="P475" s="101"/>
      <c r="Q475" s="101"/>
      <c r="R475" s="101"/>
    </row>
    <row r="476" spans="1:18" ht="90.95">
      <c r="A476" s="124" t="s">
        <v>926</v>
      </c>
      <c r="B476" s="125" t="s">
        <v>927</v>
      </c>
      <c r="C476" s="125" t="s">
        <v>928</v>
      </c>
      <c r="D476" s="125" t="s">
        <v>929</v>
      </c>
      <c r="E476" s="125"/>
      <c r="F476" s="125"/>
      <c r="G476" s="125" t="s">
        <v>3743</v>
      </c>
      <c r="H476" s="125" t="s">
        <v>3744</v>
      </c>
      <c r="I476" s="125" t="s">
        <v>3745</v>
      </c>
      <c r="J476" s="125"/>
      <c r="K476" s="125"/>
      <c r="L476" s="125" t="s">
        <v>257</v>
      </c>
      <c r="M476" s="125" t="s">
        <v>3746</v>
      </c>
      <c r="N476" s="125" t="s">
        <v>1962</v>
      </c>
      <c r="O476" s="125"/>
      <c r="P476" s="101"/>
      <c r="Q476" s="101"/>
      <c r="R476" s="101"/>
    </row>
    <row r="477" spans="1:18" ht="90.95">
      <c r="A477" s="124" t="s">
        <v>930</v>
      </c>
      <c r="B477" s="125" t="s">
        <v>927</v>
      </c>
      <c r="C477" s="125" t="s">
        <v>928</v>
      </c>
      <c r="D477" s="125" t="s">
        <v>931</v>
      </c>
      <c r="E477" s="125"/>
      <c r="F477" s="125"/>
      <c r="G477" s="125" t="s">
        <v>3743</v>
      </c>
      <c r="H477" s="125" t="s">
        <v>3744</v>
      </c>
      <c r="I477" s="125" t="s">
        <v>3747</v>
      </c>
      <c r="J477" s="125"/>
      <c r="K477" s="125"/>
      <c r="L477" s="125" t="s">
        <v>257</v>
      </c>
      <c r="M477" s="125" t="s">
        <v>3746</v>
      </c>
      <c r="N477" s="125" t="s">
        <v>1962</v>
      </c>
      <c r="O477" s="125"/>
      <c r="P477" s="101"/>
      <c r="Q477" s="101"/>
      <c r="R477" s="101"/>
    </row>
    <row r="478" spans="1:18" ht="129.94999999999999">
      <c r="A478" s="124" t="s">
        <v>3748</v>
      </c>
      <c r="B478" s="125" t="s">
        <v>927</v>
      </c>
      <c r="C478" s="125" t="s">
        <v>3749</v>
      </c>
      <c r="D478" s="125" t="s">
        <v>3750</v>
      </c>
      <c r="E478" s="125"/>
      <c r="F478" s="125"/>
      <c r="G478" s="125" t="s">
        <v>3751</v>
      </c>
      <c r="H478" s="125" t="s">
        <v>3752</v>
      </c>
      <c r="I478" s="125" t="s">
        <v>3753</v>
      </c>
      <c r="J478" s="125"/>
      <c r="K478" s="125"/>
      <c r="L478" s="125" t="s">
        <v>257</v>
      </c>
      <c r="M478" s="125" t="s">
        <v>3754</v>
      </c>
      <c r="N478" s="125" t="s">
        <v>1962</v>
      </c>
      <c r="O478" s="125" t="s">
        <v>3755</v>
      </c>
      <c r="P478" s="101"/>
      <c r="Q478" s="101"/>
      <c r="R478" s="101"/>
    </row>
    <row r="479" spans="1:18" ht="78">
      <c r="A479" s="124" t="s">
        <v>932</v>
      </c>
      <c r="B479" s="125" t="s">
        <v>927</v>
      </c>
      <c r="C479" s="125" t="s">
        <v>326</v>
      </c>
      <c r="D479" s="125" t="s">
        <v>933</v>
      </c>
      <c r="E479" s="125"/>
      <c r="F479" s="125"/>
      <c r="G479" s="125" t="s">
        <v>3743</v>
      </c>
      <c r="H479" s="125" t="s">
        <v>2257</v>
      </c>
      <c r="I479" s="125" t="s">
        <v>3756</v>
      </c>
      <c r="J479" s="125"/>
      <c r="K479" s="125"/>
      <c r="L479" s="125" t="s">
        <v>264</v>
      </c>
      <c r="M479" s="125" t="s">
        <v>934</v>
      </c>
      <c r="N479" s="125" t="s">
        <v>934</v>
      </c>
      <c r="O479" s="125" t="s">
        <v>934</v>
      </c>
      <c r="P479" s="101" t="s">
        <v>3757</v>
      </c>
      <c r="Q479" s="101" t="s">
        <v>1962</v>
      </c>
      <c r="R479" s="101" t="s">
        <v>934</v>
      </c>
    </row>
    <row r="480" spans="1:18" ht="78">
      <c r="A480" s="124" t="s">
        <v>3758</v>
      </c>
      <c r="B480" s="125" t="s">
        <v>927</v>
      </c>
      <c r="C480" s="125" t="s">
        <v>326</v>
      </c>
      <c r="D480" s="125" t="s">
        <v>3759</v>
      </c>
      <c r="E480" s="125" t="s">
        <v>3760</v>
      </c>
      <c r="F480" s="125" t="s">
        <v>3761</v>
      </c>
      <c r="G480" s="125" t="s">
        <v>3743</v>
      </c>
      <c r="H480" s="125" t="s">
        <v>2257</v>
      </c>
      <c r="I480" s="125" t="s">
        <v>3762</v>
      </c>
      <c r="J480" s="125" t="s">
        <v>3763</v>
      </c>
      <c r="K480" s="125" t="s">
        <v>3764</v>
      </c>
      <c r="L480" s="125" t="s">
        <v>264</v>
      </c>
      <c r="M480" s="125" t="s">
        <v>934</v>
      </c>
      <c r="N480" s="125" t="s">
        <v>934</v>
      </c>
      <c r="O480" s="125" t="s">
        <v>934</v>
      </c>
      <c r="P480" s="101" t="s">
        <v>3757</v>
      </c>
      <c r="Q480" s="101" t="s">
        <v>1962</v>
      </c>
      <c r="R480" s="101" t="s">
        <v>934</v>
      </c>
    </row>
    <row r="481" spans="1:18" ht="90.95">
      <c r="A481" s="124" t="s">
        <v>3765</v>
      </c>
      <c r="B481" s="125" t="s">
        <v>927</v>
      </c>
      <c r="C481" s="125" t="s">
        <v>326</v>
      </c>
      <c r="D481" s="125" t="s">
        <v>3766</v>
      </c>
      <c r="E481" s="125" t="s">
        <v>3760</v>
      </c>
      <c r="F481" s="125" t="s">
        <v>3761</v>
      </c>
      <c r="G481" s="125" t="s">
        <v>3743</v>
      </c>
      <c r="H481" s="125" t="s">
        <v>2257</v>
      </c>
      <c r="I481" s="125" t="s">
        <v>3767</v>
      </c>
      <c r="J481" s="125" t="s">
        <v>3763</v>
      </c>
      <c r="K481" s="125" t="s">
        <v>3764</v>
      </c>
      <c r="L481" s="125" t="s">
        <v>264</v>
      </c>
      <c r="M481" s="125" t="s">
        <v>934</v>
      </c>
      <c r="N481" s="125" t="s">
        <v>934</v>
      </c>
      <c r="O481" s="125" t="s">
        <v>934</v>
      </c>
      <c r="P481" s="101" t="s">
        <v>3757</v>
      </c>
      <c r="Q481" s="101" t="s">
        <v>1962</v>
      </c>
      <c r="R481" s="101" t="s">
        <v>934</v>
      </c>
    </row>
    <row r="482" spans="1:18" ht="104.1">
      <c r="A482" s="124" t="s">
        <v>3768</v>
      </c>
      <c r="B482" s="125" t="s">
        <v>927</v>
      </c>
      <c r="C482" s="125" t="s">
        <v>3769</v>
      </c>
      <c r="D482" s="125"/>
      <c r="E482" s="125"/>
      <c r="F482" s="125"/>
      <c r="G482" s="125" t="s">
        <v>3770</v>
      </c>
      <c r="H482" s="125" t="s">
        <v>3771</v>
      </c>
      <c r="I482" s="125"/>
      <c r="J482" s="125"/>
      <c r="K482" s="125"/>
      <c r="L482" s="125" t="s">
        <v>264</v>
      </c>
      <c r="M482" s="125"/>
      <c r="N482" s="125"/>
      <c r="O482" s="125"/>
      <c r="P482" s="101" t="s">
        <v>3772</v>
      </c>
      <c r="Q482" s="101" t="s">
        <v>1962</v>
      </c>
      <c r="R482" s="101"/>
    </row>
    <row r="483" spans="1:18" ht="104.1">
      <c r="A483" s="124" t="s">
        <v>935</v>
      </c>
      <c r="B483" s="125" t="s">
        <v>927</v>
      </c>
      <c r="C483" s="125" t="s">
        <v>936</v>
      </c>
      <c r="D483" s="125" t="s">
        <v>937</v>
      </c>
      <c r="E483" s="125"/>
      <c r="F483" s="125" t="s">
        <v>3773</v>
      </c>
      <c r="G483" s="125" t="s">
        <v>3774</v>
      </c>
      <c r="H483" s="125" t="s">
        <v>3775</v>
      </c>
      <c r="I483" s="125" t="s">
        <v>3776</v>
      </c>
      <c r="J483" s="125"/>
      <c r="K483" s="125" t="s">
        <v>3777</v>
      </c>
      <c r="L483" s="125" t="s">
        <v>264</v>
      </c>
      <c r="M483" s="125"/>
      <c r="N483" s="125"/>
      <c r="O483" s="125"/>
      <c r="P483" s="101" t="s">
        <v>3778</v>
      </c>
      <c r="Q483" s="101" t="s">
        <v>1962</v>
      </c>
      <c r="R483" s="101"/>
    </row>
    <row r="484" spans="1:18" ht="104.1">
      <c r="A484" s="124" t="s">
        <v>938</v>
      </c>
      <c r="B484" s="125" t="s">
        <v>927</v>
      </c>
      <c r="C484" s="125" t="s">
        <v>936</v>
      </c>
      <c r="D484" s="125" t="s">
        <v>937</v>
      </c>
      <c r="E484" s="125"/>
      <c r="F484" s="125" t="s">
        <v>3779</v>
      </c>
      <c r="G484" s="125" t="s">
        <v>3774</v>
      </c>
      <c r="H484" s="125" t="s">
        <v>3775</v>
      </c>
      <c r="I484" s="125" t="s">
        <v>3776</v>
      </c>
      <c r="J484" s="125"/>
      <c r="K484" s="125" t="s">
        <v>3780</v>
      </c>
      <c r="L484" s="125" t="s">
        <v>264</v>
      </c>
      <c r="M484" s="125"/>
      <c r="N484" s="125"/>
      <c r="O484" s="125"/>
      <c r="P484" s="101" t="s">
        <v>3778</v>
      </c>
      <c r="Q484" s="101" t="s">
        <v>1962</v>
      </c>
      <c r="R484" s="101"/>
    </row>
    <row r="485" spans="1:18" ht="104.1">
      <c r="A485" s="124" t="s">
        <v>3781</v>
      </c>
      <c r="B485" s="125" t="s">
        <v>927</v>
      </c>
      <c r="C485" s="125" t="s">
        <v>3782</v>
      </c>
      <c r="D485" s="125" t="s">
        <v>3783</v>
      </c>
      <c r="E485" s="125"/>
      <c r="F485" s="125"/>
      <c r="G485" s="125" t="s">
        <v>3774</v>
      </c>
      <c r="H485" s="125" t="s">
        <v>3784</v>
      </c>
      <c r="I485" s="125" t="s">
        <v>3785</v>
      </c>
      <c r="J485" s="125"/>
      <c r="K485" s="125"/>
      <c r="L485" s="125" t="s">
        <v>257</v>
      </c>
      <c r="M485" s="125" t="s">
        <v>3754</v>
      </c>
      <c r="N485" s="125" t="s">
        <v>1962</v>
      </c>
      <c r="O485" s="125" t="s">
        <v>3786</v>
      </c>
      <c r="P485" s="101"/>
      <c r="Q485" s="101"/>
      <c r="R485" s="101"/>
    </row>
    <row r="486" spans="1:18" ht="234">
      <c r="A486" s="124" t="s">
        <v>939</v>
      </c>
      <c r="B486" s="125" t="s">
        <v>940</v>
      </c>
      <c r="C486" s="125" t="s">
        <v>457</v>
      </c>
      <c r="D486" s="125" t="s">
        <v>941</v>
      </c>
      <c r="E486" s="125"/>
      <c r="F486" s="125"/>
      <c r="G486" s="125" t="s">
        <v>3787</v>
      </c>
      <c r="H486" s="125" t="s">
        <v>3788</v>
      </c>
      <c r="I486" s="125" t="s">
        <v>3789</v>
      </c>
      <c r="J486" s="125"/>
      <c r="K486" s="125"/>
      <c r="L486" s="125" t="s">
        <v>257</v>
      </c>
      <c r="M486" s="125" t="s">
        <v>1977</v>
      </c>
      <c r="N486" s="125" t="s">
        <v>1977</v>
      </c>
      <c r="O486" s="125" t="s">
        <v>3790</v>
      </c>
      <c r="P486" s="101"/>
      <c r="Q486" s="101"/>
      <c r="R486" s="101"/>
    </row>
    <row r="487" spans="1:18" ht="129.94999999999999">
      <c r="A487" s="124" t="s">
        <v>942</v>
      </c>
      <c r="B487" s="125" t="s">
        <v>940</v>
      </c>
      <c r="C487" s="125" t="s">
        <v>342</v>
      </c>
      <c r="D487" s="125" t="s">
        <v>943</v>
      </c>
      <c r="E487" s="125"/>
      <c r="F487" s="125"/>
      <c r="G487" s="125" t="s">
        <v>3791</v>
      </c>
      <c r="H487" s="125" t="s">
        <v>3792</v>
      </c>
      <c r="I487" s="125" t="s">
        <v>3793</v>
      </c>
      <c r="J487" s="125"/>
      <c r="K487" s="125"/>
      <c r="L487" s="125" t="s">
        <v>264</v>
      </c>
      <c r="M487" s="125"/>
      <c r="N487" s="125"/>
      <c r="O487" s="125"/>
      <c r="P487" s="101" t="s">
        <v>3794</v>
      </c>
      <c r="Q487" s="101" t="s">
        <v>3244</v>
      </c>
      <c r="R487" s="101"/>
    </row>
    <row r="488" spans="1:18" ht="65.099999999999994">
      <c r="A488" s="124" t="s">
        <v>944</v>
      </c>
      <c r="B488" s="125" t="s">
        <v>940</v>
      </c>
      <c r="C488" s="125" t="s">
        <v>342</v>
      </c>
      <c r="D488" s="125" t="s">
        <v>945</v>
      </c>
      <c r="E488" s="125"/>
      <c r="F488" s="125"/>
      <c r="G488" s="125" t="s">
        <v>3791</v>
      </c>
      <c r="H488" s="125" t="s">
        <v>3792</v>
      </c>
      <c r="I488" s="125" t="s">
        <v>3795</v>
      </c>
      <c r="J488" s="125"/>
      <c r="K488" s="125"/>
      <c r="L488" s="125" t="s">
        <v>264</v>
      </c>
      <c r="M488" s="125"/>
      <c r="N488" s="125"/>
      <c r="O488" s="125"/>
      <c r="P488" s="101" t="s">
        <v>3794</v>
      </c>
      <c r="Q488" s="101" t="s">
        <v>3244</v>
      </c>
      <c r="R488" s="101"/>
    </row>
    <row r="489" spans="1:18" ht="78">
      <c r="A489" s="124" t="s">
        <v>3796</v>
      </c>
      <c r="B489" s="125" t="s">
        <v>940</v>
      </c>
      <c r="C489" s="125" t="s">
        <v>342</v>
      </c>
      <c r="D489" s="125" t="s">
        <v>3797</v>
      </c>
      <c r="E489" s="125"/>
      <c r="F489" s="125"/>
      <c r="G489" s="125" t="s">
        <v>3798</v>
      </c>
      <c r="H489" s="125" t="s">
        <v>2148</v>
      </c>
      <c r="I489" s="125" t="s">
        <v>3799</v>
      </c>
      <c r="J489" s="125"/>
      <c r="K489" s="125"/>
      <c r="L489" s="125" t="s">
        <v>264</v>
      </c>
      <c r="M489" s="125"/>
      <c r="N489" s="125"/>
      <c r="O489" s="125"/>
      <c r="P489" s="101" t="s">
        <v>3794</v>
      </c>
      <c r="Q489" s="101" t="s">
        <v>1962</v>
      </c>
      <c r="R489" s="101"/>
    </row>
    <row r="490" spans="1:18" ht="65.099999999999994">
      <c r="A490" s="124" t="s">
        <v>3800</v>
      </c>
      <c r="B490" s="125" t="s">
        <v>940</v>
      </c>
      <c r="C490" s="125" t="s">
        <v>342</v>
      </c>
      <c r="D490" s="125" t="s">
        <v>3801</v>
      </c>
      <c r="E490" s="125" t="s">
        <v>3802</v>
      </c>
      <c r="F490" s="125" t="s">
        <v>3803</v>
      </c>
      <c r="G490" s="125" t="s">
        <v>3804</v>
      </c>
      <c r="H490" s="125" t="s">
        <v>2257</v>
      </c>
      <c r="I490" s="125" t="s">
        <v>3805</v>
      </c>
      <c r="J490" s="125" t="s">
        <v>3806</v>
      </c>
      <c r="K490" s="125" t="s">
        <v>3807</v>
      </c>
      <c r="L490" s="125" t="s">
        <v>264</v>
      </c>
      <c r="M490" s="125"/>
      <c r="N490" s="125"/>
      <c r="O490" s="125"/>
      <c r="P490" s="101" t="s">
        <v>3794</v>
      </c>
      <c r="Q490" s="101" t="s">
        <v>1962</v>
      </c>
      <c r="R490" s="101"/>
    </row>
    <row r="491" spans="1:18" ht="84">
      <c r="A491" s="124" t="s">
        <v>946</v>
      </c>
      <c r="B491" s="125" t="s">
        <v>940</v>
      </c>
      <c r="C491" s="125" t="s">
        <v>731</v>
      </c>
      <c r="D491" s="125" t="s">
        <v>947</v>
      </c>
      <c r="E491" s="125"/>
      <c r="F491" s="125"/>
      <c r="G491" s="125" t="s">
        <v>3787</v>
      </c>
      <c r="H491" s="125" t="s">
        <v>3367</v>
      </c>
      <c r="I491" s="125" t="s">
        <v>3808</v>
      </c>
      <c r="J491" s="125"/>
      <c r="K491" s="125"/>
      <c r="L491" s="125" t="s">
        <v>264</v>
      </c>
      <c r="M491" s="125"/>
      <c r="N491" s="125"/>
      <c r="O491" s="125"/>
      <c r="P491" s="101" t="s">
        <v>3809</v>
      </c>
      <c r="Q491" s="101" t="s">
        <v>297</v>
      </c>
      <c r="R491" s="101" t="s">
        <v>3810</v>
      </c>
    </row>
    <row r="492" spans="1:18" ht="90.95">
      <c r="A492" s="124" t="s">
        <v>3811</v>
      </c>
      <c r="B492" s="125" t="s">
        <v>940</v>
      </c>
      <c r="C492" s="125" t="s">
        <v>3812</v>
      </c>
      <c r="D492" s="125" t="s">
        <v>3813</v>
      </c>
      <c r="E492" s="125"/>
      <c r="F492" s="125"/>
      <c r="G492" s="125" t="s">
        <v>3787</v>
      </c>
      <c r="H492" s="125" t="s">
        <v>3814</v>
      </c>
      <c r="I492" s="125" t="s">
        <v>3815</v>
      </c>
      <c r="J492" s="125"/>
      <c r="K492" s="125"/>
      <c r="L492" s="125" t="s">
        <v>257</v>
      </c>
      <c r="M492" s="125" t="s">
        <v>3816</v>
      </c>
      <c r="N492" s="125" t="s">
        <v>1962</v>
      </c>
      <c r="O492" s="125"/>
      <c r="P492" s="101"/>
      <c r="Q492" s="101"/>
      <c r="R492" s="101"/>
    </row>
    <row r="493" spans="1:18" ht="90.95">
      <c r="A493" s="124" t="s">
        <v>3817</v>
      </c>
      <c r="B493" s="125" t="s">
        <v>940</v>
      </c>
      <c r="C493" s="125" t="s">
        <v>3812</v>
      </c>
      <c r="D493" s="125" t="s">
        <v>3818</v>
      </c>
      <c r="E493" s="125"/>
      <c r="F493" s="125"/>
      <c r="G493" s="125" t="s">
        <v>3804</v>
      </c>
      <c r="H493" s="125" t="s">
        <v>3819</v>
      </c>
      <c r="I493" s="125" t="s">
        <v>3820</v>
      </c>
      <c r="J493" s="125"/>
      <c r="K493" s="125"/>
      <c r="L493" s="125" t="s">
        <v>257</v>
      </c>
      <c r="M493" s="125" t="s">
        <v>3821</v>
      </c>
      <c r="N493" s="125" t="s">
        <v>1962</v>
      </c>
      <c r="O493" s="125"/>
      <c r="P493" s="101" t="s">
        <v>3821</v>
      </c>
      <c r="Q493" s="101" t="s">
        <v>3821</v>
      </c>
      <c r="R493" s="101" t="s">
        <v>3821</v>
      </c>
    </row>
    <row r="494" spans="1:18" ht="65.099999999999994">
      <c r="A494" s="124" t="s">
        <v>3822</v>
      </c>
      <c r="B494" s="125" t="s">
        <v>940</v>
      </c>
      <c r="C494" s="125" t="s">
        <v>3823</v>
      </c>
      <c r="D494" s="125" t="s">
        <v>3824</v>
      </c>
      <c r="E494" s="125" t="s">
        <v>3825</v>
      </c>
      <c r="F494" s="125" t="s">
        <v>3826</v>
      </c>
      <c r="G494" s="125" t="s">
        <v>3787</v>
      </c>
      <c r="H494" s="125" t="s">
        <v>3827</v>
      </c>
      <c r="I494" s="125" t="s">
        <v>3828</v>
      </c>
      <c r="J494" s="125" t="s">
        <v>3829</v>
      </c>
      <c r="K494" s="125" t="s">
        <v>3830</v>
      </c>
      <c r="L494" s="125" t="s">
        <v>257</v>
      </c>
      <c r="M494" s="125" t="s">
        <v>3831</v>
      </c>
      <c r="N494" s="125" t="s">
        <v>1962</v>
      </c>
      <c r="O494" s="125"/>
      <c r="P494" s="101"/>
      <c r="Q494" s="101"/>
      <c r="R494" s="101"/>
    </row>
    <row r="495" spans="1:18" ht="129.94999999999999">
      <c r="A495" s="124" t="s">
        <v>3832</v>
      </c>
      <c r="B495" s="125" t="s">
        <v>940</v>
      </c>
      <c r="C495" s="125" t="s">
        <v>3823</v>
      </c>
      <c r="D495" s="125" t="s">
        <v>3824</v>
      </c>
      <c r="E495" s="125" t="s">
        <v>3833</v>
      </c>
      <c r="F495" s="125" t="s">
        <v>3834</v>
      </c>
      <c r="G495" s="125" t="s">
        <v>3787</v>
      </c>
      <c r="H495" s="125" t="s">
        <v>3827</v>
      </c>
      <c r="I495" s="125" t="s">
        <v>3828</v>
      </c>
      <c r="J495" s="125" t="s">
        <v>3835</v>
      </c>
      <c r="K495" s="125" t="s">
        <v>3836</v>
      </c>
      <c r="L495" s="125" t="s">
        <v>2041</v>
      </c>
      <c r="M495" s="125" t="s">
        <v>3831</v>
      </c>
      <c r="N495" s="125" t="s">
        <v>1962</v>
      </c>
      <c r="O495" s="125"/>
      <c r="P495" s="101" t="s">
        <v>3837</v>
      </c>
      <c r="Q495" s="101" t="s">
        <v>1962</v>
      </c>
      <c r="R495" s="101"/>
    </row>
    <row r="496" spans="1:18" ht="104.1">
      <c r="A496" s="124" t="s">
        <v>948</v>
      </c>
      <c r="B496" s="125" t="s">
        <v>940</v>
      </c>
      <c r="C496" s="125" t="s">
        <v>949</v>
      </c>
      <c r="D496" s="125" t="s">
        <v>950</v>
      </c>
      <c r="E496" s="125"/>
      <c r="F496" s="125"/>
      <c r="G496" s="125" t="s">
        <v>3787</v>
      </c>
      <c r="H496" s="125" t="s">
        <v>3838</v>
      </c>
      <c r="I496" s="125" t="s">
        <v>3839</v>
      </c>
      <c r="J496" s="125"/>
      <c r="K496" s="125"/>
      <c r="L496" s="125" t="s">
        <v>264</v>
      </c>
      <c r="M496" s="125"/>
      <c r="N496" s="125"/>
      <c r="O496" s="125"/>
      <c r="P496" s="101" t="s">
        <v>3840</v>
      </c>
      <c r="Q496" s="101" t="s">
        <v>1962</v>
      </c>
      <c r="R496" s="101"/>
    </row>
    <row r="497" spans="1:18" ht="143.1">
      <c r="A497" s="124" t="s">
        <v>951</v>
      </c>
      <c r="B497" s="125" t="s">
        <v>952</v>
      </c>
      <c r="C497" s="125" t="s">
        <v>241</v>
      </c>
      <c r="D497" s="125" t="s">
        <v>953</v>
      </c>
      <c r="E497" s="125"/>
      <c r="F497" s="125"/>
      <c r="G497" s="125" t="s">
        <v>3841</v>
      </c>
      <c r="H497" s="125" t="s">
        <v>2453</v>
      </c>
      <c r="I497" s="125" t="s">
        <v>3842</v>
      </c>
      <c r="J497" s="125"/>
      <c r="K497" s="125"/>
      <c r="L497" s="125" t="s">
        <v>257</v>
      </c>
      <c r="M497" s="125" t="s">
        <v>3843</v>
      </c>
      <c r="N497" s="125" t="s">
        <v>1962</v>
      </c>
      <c r="O497" s="125"/>
      <c r="P497" s="101"/>
      <c r="Q497" s="101"/>
      <c r="R497" s="101"/>
    </row>
    <row r="498" spans="1:18" ht="168.95">
      <c r="A498" s="124" t="s">
        <v>3844</v>
      </c>
      <c r="B498" s="125" t="s">
        <v>952</v>
      </c>
      <c r="C498" s="125" t="s">
        <v>3845</v>
      </c>
      <c r="D498" s="125" t="s">
        <v>3846</v>
      </c>
      <c r="E498" s="125"/>
      <c r="F498" s="125"/>
      <c r="G498" s="125" t="s">
        <v>3847</v>
      </c>
      <c r="H498" s="125" t="s">
        <v>2453</v>
      </c>
      <c r="I498" s="125" t="s">
        <v>3848</v>
      </c>
      <c r="J498" s="125"/>
      <c r="K498" s="125"/>
      <c r="L498" s="125" t="s">
        <v>2041</v>
      </c>
      <c r="M498" s="125" t="s">
        <v>3849</v>
      </c>
      <c r="N498" s="125" t="s">
        <v>1962</v>
      </c>
      <c r="O498" s="125"/>
      <c r="P498" s="101" t="s">
        <v>3849</v>
      </c>
      <c r="Q498" s="101" t="s">
        <v>1962</v>
      </c>
      <c r="R498" s="101"/>
    </row>
    <row r="499" spans="1:18" ht="195">
      <c r="A499" s="124" t="s">
        <v>954</v>
      </c>
      <c r="B499" s="125" t="s">
        <v>952</v>
      </c>
      <c r="C499" s="125" t="s">
        <v>955</v>
      </c>
      <c r="D499" s="125" t="s">
        <v>956</v>
      </c>
      <c r="E499" s="125"/>
      <c r="F499" s="125" t="s">
        <v>3850</v>
      </c>
      <c r="G499" s="125" t="s">
        <v>3847</v>
      </c>
      <c r="H499" s="125" t="s">
        <v>2453</v>
      </c>
      <c r="I499" s="125" t="s">
        <v>3851</v>
      </c>
      <c r="J499" s="125"/>
      <c r="K499" s="125" t="s">
        <v>3852</v>
      </c>
      <c r="L499" s="125" t="s">
        <v>257</v>
      </c>
      <c r="M499" s="125" t="s">
        <v>3849</v>
      </c>
      <c r="N499" s="125" t="s">
        <v>1962</v>
      </c>
      <c r="O499" s="125"/>
      <c r="P499" s="101" t="s">
        <v>3849</v>
      </c>
      <c r="Q499" s="101" t="s">
        <v>1962</v>
      </c>
      <c r="R499" s="101"/>
    </row>
    <row r="500" spans="1:18" ht="153.94999999999999">
      <c r="A500" s="124" t="s">
        <v>957</v>
      </c>
      <c r="B500" s="125" t="s">
        <v>958</v>
      </c>
      <c r="C500" s="125" t="s">
        <v>914</v>
      </c>
      <c r="D500" s="125"/>
      <c r="E500" s="125"/>
      <c r="F500" s="125"/>
      <c r="G500" s="125" t="s">
        <v>3853</v>
      </c>
      <c r="H500" s="125" t="s">
        <v>1918</v>
      </c>
      <c r="I500" s="125"/>
      <c r="J500" s="125"/>
      <c r="K500" s="125"/>
      <c r="L500" s="125" t="s">
        <v>264</v>
      </c>
      <c r="M500" s="125"/>
      <c r="N500" s="125"/>
      <c r="O500" s="125"/>
      <c r="P500" s="101" t="s">
        <v>3854</v>
      </c>
      <c r="Q500" s="101" t="s">
        <v>1962</v>
      </c>
      <c r="R500" s="101"/>
    </row>
    <row r="501" spans="1:18" ht="84">
      <c r="A501" s="124" t="s">
        <v>959</v>
      </c>
      <c r="B501" s="125" t="s">
        <v>958</v>
      </c>
      <c r="C501" s="125" t="s">
        <v>914</v>
      </c>
      <c r="D501" s="125"/>
      <c r="E501" s="125"/>
      <c r="F501" s="125"/>
      <c r="G501" s="125" t="s">
        <v>3853</v>
      </c>
      <c r="H501" s="125" t="s">
        <v>1918</v>
      </c>
      <c r="I501" s="125"/>
      <c r="J501" s="125"/>
      <c r="K501" s="125"/>
      <c r="L501" s="125" t="s">
        <v>264</v>
      </c>
      <c r="M501" s="125"/>
      <c r="N501" s="125"/>
      <c r="O501" s="125"/>
      <c r="P501" s="101" t="s">
        <v>3855</v>
      </c>
      <c r="Q501" s="101" t="s">
        <v>1962</v>
      </c>
      <c r="R501" s="101"/>
    </row>
    <row r="502" spans="1:18" ht="140.1">
      <c r="A502" s="124" t="s">
        <v>960</v>
      </c>
      <c r="B502" s="125" t="s">
        <v>961</v>
      </c>
      <c r="C502" s="125" t="s">
        <v>962</v>
      </c>
      <c r="D502" s="125"/>
      <c r="E502" s="125"/>
      <c r="F502" s="125"/>
      <c r="G502" s="125" t="s">
        <v>3856</v>
      </c>
      <c r="H502" s="125" t="s">
        <v>3857</v>
      </c>
      <c r="I502" s="125" t="s">
        <v>3858</v>
      </c>
      <c r="J502" s="125"/>
      <c r="K502" s="125"/>
      <c r="L502" s="125" t="s">
        <v>264</v>
      </c>
      <c r="M502" s="125"/>
      <c r="N502" s="125"/>
      <c r="O502" s="125"/>
      <c r="P502" s="101" t="s">
        <v>3859</v>
      </c>
      <c r="Q502" s="101" t="s">
        <v>245</v>
      </c>
      <c r="R502" s="101"/>
    </row>
    <row r="503" spans="1:18" ht="182.1">
      <c r="A503" s="124" t="s">
        <v>3860</v>
      </c>
      <c r="B503" s="125" t="s">
        <v>961</v>
      </c>
      <c r="C503" s="125" t="s">
        <v>3861</v>
      </c>
      <c r="D503" s="125" t="s">
        <v>3862</v>
      </c>
      <c r="E503" s="125"/>
      <c r="F503" s="125"/>
      <c r="G503" s="125" t="s">
        <v>3856</v>
      </c>
      <c r="H503" s="125" t="s">
        <v>3863</v>
      </c>
      <c r="I503" s="125" t="s">
        <v>3864</v>
      </c>
      <c r="J503" s="125"/>
      <c r="K503" s="125"/>
      <c r="L503" s="125" t="s">
        <v>257</v>
      </c>
      <c r="M503" s="125" t="s">
        <v>3865</v>
      </c>
      <c r="N503" s="125" t="s">
        <v>370</v>
      </c>
      <c r="O503" s="125"/>
      <c r="P503" s="101"/>
      <c r="Q503" s="101"/>
      <c r="R503" s="101"/>
    </row>
    <row r="504" spans="1:18" ht="143.1">
      <c r="A504" s="124" t="s">
        <v>3866</v>
      </c>
      <c r="B504" s="125" t="s">
        <v>961</v>
      </c>
      <c r="C504" s="125" t="s">
        <v>973</v>
      </c>
      <c r="D504" s="125" t="s">
        <v>3867</v>
      </c>
      <c r="E504" s="125"/>
      <c r="F504" s="125"/>
      <c r="G504" s="125" t="s">
        <v>3856</v>
      </c>
      <c r="H504" s="125" t="s">
        <v>3868</v>
      </c>
      <c r="I504" s="125" t="s">
        <v>3869</v>
      </c>
      <c r="J504" s="125"/>
      <c r="K504" s="125"/>
      <c r="L504" s="125" t="s">
        <v>264</v>
      </c>
      <c r="M504" s="125"/>
      <c r="N504" s="125"/>
      <c r="O504" s="125"/>
      <c r="P504" s="101" t="s">
        <v>3870</v>
      </c>
      <c r="Q504" s="101" t="s">
        <v>370</v>
      </c>
      <c r="R504" s="101"/>
    </row>
    <row r="505" spans="1:18" ht="156">
      <c r="A505" s="124" t="s">
        <v>3871</v>
      </c>
      <c r="B505" s="125" t="s">
        <v>961</v>
      </c>
      <c r="C505" s="125" t="s">
        <v>3872</v>
      </c>
      <c r="D505" s="125" t="s">
        <v>3873</v>
      </c>
      <c r="E505" s="125"/>
      <c r="F505" s="125" t="s">
        <v>3874</v>
      </c>
      <c r="G505" s="125" t="s">
        <v>3856</v>
      </c>
      <c r="H505" s="125" t="s">
        <v>3875</v>
      </c>
      <c r="I505" s="125" t="s">
        <v>3876</v>
      </c>
      <c r="J505" s="125"/>
      <c r="K505" s="125" t="s">
        <v>3877</v>
      </c>
      <c r="L505" s="125" t="s">
        <v>257</v>
      </c>
      <c r="M505" s="125" t="s">
        <v>245</v>
      </c>
      <c r="N505" s="125" t="s">
        <v>1037</v>
      </c>
      <c r="O505" s="125"/>
      <c r="P505" s="101"/>
      <c r="Q505" s="101"/>
      <c r="R505" s="101"/>
    </row>
    <row r="506" spans="1:18" ht="129.94999999999999">
      <c r="A506" s="124" t="s">
        <v>963</v>
      </c>
      <c r="B506" s="125" t="s">
        <v>961</v>
      </c>
      <c r="C506" s="125" t="s">
        <v>964</v>
      </c>
      <c r="D506" s="125"/>
      <c r="E506" s="125" t="s">
        <v>3878</v>
      </c>
      <c r="F506" s="125" t="s">
        <v>3879</v>
      </c>
      <c r="G506" s="125" t="s">
        <v>3856</v>
      </c>
      <c r="H506" s="125" t="s">
        <v>3880</v>
      </c>
      <c r="I506" s="125"/>
      <c r="J506" s="125" t="s">
        <v>3881</v>
      </c>
      <c r="K506" s="125" t="s">
        <v>3882</v>
      </c>
      <c r="L506" s="125" t="s">
        <v>243</v>
      </c>
      <c r="M506" s="125">
        <v>45078</v>
      </c>
      <c r="N506" s="125" t="s">
        <v>370</v>
      </c>
      <c r="O506" s="125"/>
      <c r="P506" s="101">
        <v>45047</v>
      </c>
      <c r="Q506" s="101" t="s">
        <v>370</v>
      </c>
      <c r="R506" s="101"/>
    </row>
    <row r="507" spans="1:18" ht="129.94999999999999">
      <c r="A507" s="124" t="s">
        <v>965</v>
      </c>
      <c r="B507" s="125" t="s">
        <v>961</v>
      </c>
      <c r="C507" s="125" t="s">
        <v>964</v>
      </c>
      <c r="D507" s="125"/>
      <c r="E507" s="125" t="s">
        <v>3883</v>
      </c>
      <c r="F507" s="125" t="s">
        <v>3884</v>
      </c>
      <c r="G507" s="125" t="s">
        <v>3856</v>
      </c>
      <c r="H507" s="125" t="s">
        <v>3880</v>
      </c>
      <c r="I507" s="125"/>
      <c r="J507" s="125" t="s">
        <v>3885</v>
      </c>
      <c r="K507" s="125" t="s">
        <v>3886</v>
      </c>
      <c r="L507" s="125" t="s">
        <v>243</v>
      </c>
      <c r="M507" s="125">
        <v>45108</v>
      </c>
      <c r="N507" s="125" t="s">
        <v>370</v>
      </c>
      <c r="O507" s="125"/>
      <c r="P507" s="101">
        <v>45078</v>
      </c>
      <c r="Q507" s="101" t="s">
        <v>370</v>
      </c>
      <c r="R507" s="101"/>
    </row>
    <row r="508" spans="1:18" ht="117">
      <c r="A508" s="124" t="s">
        <v>966</v>
      </c>
      <c r="B508" s="125" t="s">
        <v>967</v>
      </c>
      <c r="C508" s="125" t="s">
        <v>968</v>
      </c>
      <c r="D508" s="125" t="s">
        <v>969</v>
      </c>
      <c r="E508" s="125" t="s">
        <v>3887</v>
      </c>
      <c r="F508" s="125" t="s">
        <v>3888</v>
      </c>
      <c r="G508" s="125" t="s">
        <v>3889</v>
      </c>
      <c r="H508" s="125" t="s">
        <v>3890</v>
      </c>
      <c r="I508" s="125" t="s">
        <v>3891</v>
      </c>
      <c r="J508" s="125" t="s">
        <v>3892</v>
      </c>
      <c r="K508" s="125" t="s">
        <v>3893</v>
      </c>
      <c r="L508" s="125" t="s">
        <v>264</v>
      </c>
      <c r="M508" s="125"/>
      <c r="N508" s="125"/>
      <c r="O508" s="125"/>
      <c r="P508" s="101" t="s">
        <v>3894</v>
      </c>
      <c r="Q508" s="101" t="s">
        <v>370</v>
      </c>
      <c r="R508" s="101"/>
    </row>
    <row r="509" spans="1:18" ht="65.099999999999994">
      <c r="A509" s="124" t="s">
        <v>970</v>
      </c>
      <c r="B509" s="125" t="s">
        <v>967</v>
      </c>
      <c r="C509" s="125" t="s">
        <v>305</v>
      </c>
      <c r="D509" s="125" t="s">
        <v>971</v>
      </c>
      <c r="E509" s="125"/>
      <c r="F509" s="125"/>
      <c r="G509" s="125" t="s">
        <v>3889</v>
      </c>
      <c r="H509" s="125" t="s">
        <v>3895</v>
      </c>
      <c r="I509" s="125" t="s">
        <v>3896</v>
      </c>
      <c r="J509" s="125"/>
      <c r="K509" s="125"/>
      <c r="L509" s="125" t="s">
        <v>257</v>
      </c>
      <c r="M509" s="125" t="s">
        <v>3897</v>
      </c>
      <c r="N509" s="125" t="s">
        <v>370</v>
      </c>
      <c r="O509" s="125" t="s">
        <v>3898</v>
      </c>
      <c r="P509" s="101" t="s">
        <v>3897</v>
      </c>
      <c r="Q509" s="101"/>
      <c r="R509" s="101"/>
    </row>
    <row r="510" spans="1:18" ht="195">
      <c r="A510" s="124" t="s">
        <v>972</v>
      </c>
      <c r="B510" s="125" t="s">
        <v>967</v>
      </c>
      <c r="C510" s="125" t="s">
        <v>973</v>
      </c>
      <c r="D510" s="125" t="s">
        <v>974</v>
      </c>
      <c r="E510" s="125" t="s">
        <v>3899</v>
      </c>
      <c r="F510" s="125" t="s">
        <v>3900</v>
      </c>
      <c r="G510" s="125" t="s">
        <v>3889</v>
      </c>
      <c r="H510" s="125" t="s">
        <v>3895</v>
      </c>
      <c r="I510" s="125" t="s">
        <v>3901</v>
      </c>
      <c r="J510" s="125"/>
      <c r="K510" s="125" t="s">
        <v>3902</v>
      </c>
      <c r="L510" s="125" t="s">
        <v>257</v>
      </c>
      <c r="M510" s="125" t="s">
        <v>3897</v>
      </c>
      <c r="N510" s="125" t="s">
        <v>370</v>
      </c>
      <c r="O510" s="125" t="s">
        <v>3903</v>
      </c>
      <c r="P510" s="101" t="s">
        <v>3897</v>
      </c>
      <c r="Q510" s="101"/>
      <c r="R510" s="101"/>
    </row>
    <row r="511" spans="1:18" ht="90.95">
      <c r="A511" s="124" t="s">
        <v>975</v>
      </c>
      <c r="B511" s="125" t="s">
        <v>967</v>
      </c>
      <c r="C511" s="125" t="s">
        <v>976</v>
      </c>
      <c r="D511" s="125" t="s">
        <v>977</v>
      </c>
      <c r="E511" s="125"/>
      <c r="F511" s="125"/>
      <c r="G511" s="125" t="s">
        <v>3889</v>
      </c>
      <c r="H511" s="125" t="s">
        <v>3904</v>
      </c>
      <c r="I511" s="125" t="s">
        <v>3905</v>
      </c>
      <c r="J511" s="125"/>
      <c r="K511" s="125"/>
      <c r="L511" s="125" t="s">
        <v>257</v>
      </c>
      <c r="M511" s="125" t="s">
        <v>3906</v>
      </c>
      <c r="N511" s="125" t="s">
        <v>370</v>
      </c>
      <c r="O511" s="125" t="s">
        <v>3907</v>
      </c>
      <c r="P511" s="101"/>
      <c r="Q511" s="101"/>
      <c r="R511" s="101"/>
    </row>
    <row r="512" spans="1:18" ht="117">
      <c r="A512" s="124" t="s">
        <v>978</v>
      </c>
      <c r="B512" s="125" t="s">
        <v>967</v>
      </c>
      <c r="C512" s="125" t="s">
        <v>976</v>
      </c>
      <c r="D512" s="125" t="s">
        <v>979</v>
      </c>
      <c r="E512" s="125"/>
      <c r="F512" s="125"/>
      <c r="G512" s="125" t="s">
        <v>3889</v>
      </c>
      <c r="H512" s="125" t="s">
        <v>3904</v>
      </c>
      <c r="I512" s="125" t="s">
        <v>3908</v>
      </c>
      <c r="J512" s="125"/>
      <c r="K512" s="125"/>
      <c r="L512" s="125" t="s">
        <v>257</v>
      </c>
      <c r="M512" s="125" t="s">
        <v>3906</v>
      </c>
      <c r="N512" s="125" t="s">
        <v>370</v>
      </c>
      <c r="O512" s="125" t="s">
        <v>3907</v>
      </c>
      <c r="P512" s="101"/>
      <c r="Q512" s="101"/>
      <c r="R512" s="101"/>
    </row>
    <row r="513" spans="1:18" ht="104.1">
      <c r="A513" s="124" t="s">
        <v>980</v>
      </c>
      <c r="B513" s="125" t="s">
        <v>967</v>
      </c>
      <c r="C513" s="125" t="s">
        <v>976</v>
      </c>
      <c r="D513" s="125" t="s">
        <v>981</v>
      </c>
      <c r="E513" s="125"/>
      <c r="F513" s="125"/>
      <c r="G513" s="125" t="s">
        <v>3889</v>
      </c>
      <c r="H513" s="125" t="s">
        <v>3904</v>
      </c>
      <c r="I513" s="125" t="s">
        <v>3909</v>
      </c>
      <c r="J513" s="125"/>
      <c r="K513" s="125"/>
      <c r="L513" s="125" t="s">
        <v>257</v>
      </c>
      <c r="M513" s="125" t="s">
        <v>3906</v>
      </c>
      <c r="N513" s="125" t="s">
        <v>370</v>
      </c>
      <c r="O513" s="125" t="s">
        <v>3907</v>
      </c>
      <c r="P513" s="101"/>
      <c r="Q513" s="101"/>
      <c r="R513" s="101"/>
    </row>
    <row r="514" spans="1:18" ht="90.95">
      <c r="A514" s="124" t="s">
        <v>3910</v>
      </c>
      <c r="B514" s="125" t="s">
        <v>967</v>
      </c>
      <c r="C514" s="125" t="s">
        <v>3911</v>
      </c>
      <c r="D514" s="125" t="s">
        <v>3912</v>
      </c>
      <c r="E514" s="125" t="s">
        <v>3913</v>
      </c>
      <c r="F514" s="125" t="s">
        <v>3914</v>
      </c>
      <c r="G514" s="125" t="s">
        <v>3889</v>
      </c>
      <c r="H514" s="125" t="s">
        <v>3915</v>
      </c>
      <c r="I514" s="125" t="s">
        <v>3916</v>
      </c>
      <c r="J514" s="125" t="s">
        <v>3917</v>
      </c>
      <c r="K514" s="125" t="s">
        <v>3914</v>
      </c>
      <c r="L514" s="125" t="s">
        <v>264</v>
      </c>
      <c r="M514" s="125" t="s">
        <v>3918</v>
      </c>
      <c r="N514" s="125" t="s">
        <v>3918</v>
      </c>
      <c r="O514" s="125" t="s">
        <v>3918</v>
      </c>
      <c r="P514" s="101" t="s">
        <v>3919</v>
      </c>
      <c r="Q514" s="101" t="s">
        <v>370</v>
      </c>
      <c r="R514" s="101"/>
    </row>
    <row r="515" spans="1:18" ht="90.95">
      <c r="A515" s="124" t="s">
        <v>3920</v>
      </c>
      <c r="B515" s="125" t="s">
        <v>967</v>
      </c>
      <c r="C515" s="125" t="s">
        <v>3911</v>
      </c>
      <c r="D515" s="125" t="s">
        <v>3912</v>
      </c>
      <c r="E515" s="125" t="s">
        <v>3921</v>
      </c>
      <c r="F515" s="125" t="s">
        <v>3922</v>
      </c>
      <c r="G515" s="125" t="s">
        <v>3889</v>
      </c>
      <c r="H515" s="125" t="s">
        <v>3915</v>
      </c>
      <c r="I515" s="125" t="s">
        <v>3916</v>
      </c>
      <c r="J515" s="125" t="s">
        <v>3923</v>
      </c>
      <c r="K515" s="125" t="s">
        <v>3922</v>
      </c>
      <c r="L515" s="125" t="s">
        <v>264</v>
      </c>
      <c r="M515" s="125" t="s">
        <v>3918</v>
      </c>
      <c r="N515" s="125" t="s">
        <v>3918</v>
      </c>
      <c r="O515" s="125" t="s">
        <v>3918</v>
      </c>
      <c r="P515" s="101" t="s">
        <v>3919</v>
      </c>
      <c r="Q515" s="101" t="s">
        <v>370</v>
      </c>
      <c r="R515" s="101"/>
    </row>
    <row r="516" spans="1:18" ht="78">
      <c r="A516" s="124" t="s">
        <v>982</v>
      </c>
      <c r="B516" s="125" t="s">
        <v>967</v>
      </c>
      <c r="C516" s="125" t="s">
        <v>983</v>
      </c>
      <c r="D516" s="125" t="s">
        <v>786</v>
      </c>
      <c r="E516" s="125"/>
      <c r="F516" s="125"/>
      <c r="G516" s="125" t="s">
        <v>3889</v>
      </c>
      <c r="H516" s="125" t="s">
        <v>3924</v>
      </c>
      <c r="I516" s="125" t="s">
        <v>2258</v>
      </c>
      <c r="J516" s="125"/>
      <c r="K516" s="125"/>
      <c r="L516" s="125" t="s">
        <v>264</v>
      </c>
      <c r="M516" s="125"/>
      <c r="N516" s="125"/>
      <c r="O516" s="125"/>
      <c r="P516" s="101" t="s">
        <v>3925</v>
      </c>
      <c r="Q516" s="101" t="s">
        <v>370</v>
      </c>
      <c r="R516" s="101"/>
    </row>
    <row r="517" spans="1:18" ht="65.099999999999994">
      <c r="A517" s="124" t="s">
        <v>984</v>
      </c>
      <c r="B517" s="125" t="s">
        <v>967</v>
      </c>
      <c r="C517" s="125" t="s">
        <v>983</v>
      </c>
      <c r="D517" s="125" t="s">
        <v>985</v>
      </c>
      <c r="E517" s="125"/>
      <c r="F517" s="125"/>
      <c r="G517" s="125" t="s">
        <v>3889</v>
      </c>
      <c r="H517" s="125" t="s">
        <v>3924</v>
      </c>
      <c r="I517" s="125" t="s">
        <v>3926</v>
      </c>
      <c r="J517" s="125"/>
      <c r="K517" s="125"/>
      <c r="L517" s="125" t="s">
        <v>264</v>
      </c>
      <c r="M517" s="125"/>
      <c r="N517" s="125"/>
      <c r="O517" s="125"/>
      <c r="P517" s="101" t="s">
        <v>3925</v>
      </c>
      <c r="Q517" s="101" t="s">
        <v>370</v>
      </c>
      <c r="R517" s="101"/>
    </row>
    <row r="518" spans="1:18" ht="90.95">
      <c r="A518" s="124" t="s">
        <v>986</v>
      </c>
      <c r="B518" s="125" t="s">
        <v>967</v>
      </c>
      <c r="C518" s="125" t="s">
        <v>326</v>
      </c>
      <c r="D518" s="125" t="s">
        <v>987</v>
      </c>
      <c r="E518" s="125"/>
      <c r="F518" s="125"/>
      <c r="G518" s="125" t="s">
        <v>3889</v>
      </c>
      <c r="H518" s="125" t="s">
        <v>3924</v>
      </c>
      <c r="I518" s="125" t="s">
        <v>3927</v>
      </c>
      <c r="J518" s="125"/>
      <c r="K518" s="125"/>
      <c r="L518" s="125" t="s">
        <v>264</v>
      </c>
      <c r="M518" s="125"/>
      <c r="N518" s="125"/>
      <c r="O518" s="125"/>
      <c r="P518" s="101" t="s">
        <v>3925</v>
      </c>
      <c r="Q518" s="101" t="s">
        <v>245</v>
      </c>
      <c r="R518" s="101"/>
    </row>
    <row r="519" spans="1:18" ht="129.94999999999999">
      <c r="A519" s="124" t="s">
        <v>988</v>
      </c>
      <c r="B519" s="125" t="s">
        <v>967</v>
      </c>
      <c r="C519" s="125" t="s">
        <v>326</v>
      </c>
      <c r="D519" s="125" t="s">
        <v>989</v>
      </c>
      <c r="E519" s="125"/>
      <c r="F519" s="125"/>
      <c r="G519" s="125" t="s">
        <v>3889</v>
      </c>
      <c r="H519" s="125" t="s">
        <v>3924</v>
      </c>
      <c r="I519" s="125" t="s">
        <v>3928</v>
      </c>
      <c r="J519" s="125"/>
      <c r="K519" s="125"/>
      <c r="L519" s="125" t="s">
        <v>264</v>
      </c>
      <c r="M519" s="125"/>
      <c r="N519" s="125"/>
      <c r="O519" s="125"/>
      <c r="P519" s="101" t="s">
        <v>3925</v>
      </c>
      <c r="Q519" s="101" t="s">
        <v>245</v>
      </c>
      <c r="R519" s="101"/>
    </row>
    <row r="520" spans="1:18" ht="156">
      <c r="A520" s="124" t="s">
        <v>3929</v>
      </c>
      <c r="B520" s="125" t="s">
        <v>967</v>
      </c>
      <c r="C520" s="125" t="s">
        <v>3930</v>
      </c>
      <c r="D520" s="125" t="s">
        <v>3931</v>
      </c>
      <c r="E520" s="125"/>
      <c r="F520" s="125"/>
      <c r="G520" s="125" t="s">
        <v>3889</v>
      </c>
      <c r="H520" s="125" t="s">
        <v>3932</v>
      </c>
      <c r="I520" s="125" t="s">
        <v>3933</v>
      </c>
      <c r="J520" s="125"/>
      <c r="K520" s="125"/>
      <c r="L520" s="125" t="s">
        <v>243</v>
      </c>
      <c r="M520" s="125" t="s">
        <v>3934</v>
      </c>
      <c r="N520" s="125" t="s">
        <v>370</v>
      </c>
      <c r="O520" s="125"/>
      <c r="P520" s="101" t="s">
        <v>3935</v>
      </c>
      <c r="Q520" s="101" t="s">
        <v>370</v>
      </c>
      <c r="R520" s="101"/>
    </row>
    <row r="521" spans="1:18" ht="156">
      <c r="A521" s="124" t="s">
        <v>3936</v>
      </c>
      <c r="B521" s="125" t="s">
        <v>967</v>
      </c>
      <c r="C521" s="125" t="s">
        <v>3937</v>
      </c>
      <c r="D521" s="125" t="s">
        <v>3938</v>
      </c>
      <c r="E521" s="125"/>
      <c r="F521" s="125"/>
      <c r="G521" s="125" t="s">
        <v>3889</v>
      </c>
      <c r="H521" s="125" t="s">
        <v>3932</v>
      </c>
      <c r="I521" s="125" t="s">
        <v>3939</v>
      </c>
      <c r="J521" s="125"/>
      <c r="K521" s="125"/>
      <c r="L521" s="125" t="s">
        <v>243</v>
      </c>
      <c r="M521" s="125" t="s">
        <v>3934</v>
      </c>
      <c r="N521" s="125" t="s">
        <v>370</v>
      </c>
      <c r="O521" s="125"/>
      <c r="P521" s="101" t="s">
        <v>3935</v>
      </c>
      <c r="Q521" s="101" t="s">
        <v>370</v>
      </c>
      <c r="R521" s="101"/>
    </row>
    <row r="522" spans="1:18" ht="117">
      <c r="A522" s="124" t="s">
        <v>990</v>
      </c>
      <c r="B522" s="125" t="s">
        <v>967</v>
      </c>
      <c r="C522" s="125" t="s">
        <v>991</v>
      </c>
      <c r="D522" s="125" t="s">
        <v>992</v>
      </c>
      <c r="E522" s="125"/>
      <c r="F522" s="125"/>
      <c r="G522" s="125" t="s">
        <v>3889</v>
      </c>
      <c r="H522" s="125" t="s">
        <v>3940</v>
      </c>
      <c r="I522" s="125" t="s">
        <v>3941</v>
      </c>
      <c r="J522" s="125"/>
      <c r="K522" s="125"/>
      <c r="L522" s="125" t="s">
        <v>257</v>
      </c>
      <c r="M522" s="125" t="s">
        <v>3942</v>
      </c>
      <c r="N522" s="125" t="s">
        <v>370</v>
      </c>
      <c r="O522" s="125"/>
      <c r="P522" s="101"/>
      <c r="Q522" s="101"/>
      <c r="R522" s="101"/>
    </row>
    <row r="523" spans="1:18" ht="117">
      <c r="A523" s="124" t="s">
        <v>3943</v>
      </c>
      <c r="B523" s="125" t="s">
        <v>967</v>
      </c>
      <c r="C523" s="125" t="s">
        <v>991</v>
      </c>
      <c r="D523" s="125" t="s">
        <v>992</v>
      </c>
      <c r="E523" s="125"/>
      <c r="F523" s="125"/>
      <c r="G523" s="125" t="s">
        <v>3889</v>
      </c>
      <c r="H523" s="125" t="s">
        <v>3940</v>
      </c>
      <c r="I523" s="125" t="s">
        <v>3941</v>
      </c>
      <c r="J523" s="125"/>
      <c r="K523" s="125"/>
      <c r="L523" s="125" t="s">
        <v>257</v>
      </c>
      <c r="M523" s="125" t="s">
        <v>3942</v>
      </c>
      <c r="N523" s="125" t="s">
        <v>370</v>
      </c>
      <c r="O523" s="125"/>
      <c r="P523" s="101"/>
      <c r="Q523" s="101"/>
      <c r="R523" s="101"/>
    </row>
    <row r="524" spans="1:18" ht="143.1">
      <c r="A524" s="124" t="s">
        <v>993</v>
      </c>
      <c r="B524" s="125" t="s">
        <v>967</v>
      </c>
      <c r="C524" s="125" t="s">
        <v>994</v>
      </c>
      <c r="D524" s="125" t="s">
        <v>995</v>
      </c>
      <c r="E524" s="125"/>
      <c r="F524" s="125"/>
      <c r="G524" s="125" t="s">
        <v>3889</v>
      </c>
      <c r="H524" s="125" t="s">
        <v>3944</v>
      </c>
      <c r="I524" s="125" t="s">
        <v>3945</v>
      </c>
      <c r="J524" s="125"/>
      <c r="K524" s="125"/>
      <c r="L524" s="125" t="s">
        <v>264</v>
      </c>
      <c r="M524" s="125"/>
      <c r="N524" s="125"/>
      <c r="O524" s="125"/>
      <c r="P524" s="101" t="s">
        <v>3946</v>
      </c>
      <c r="Q524" s="101" t="s">
        <v>370</v>
      </c>
      <c r="R524" s="101" t="s">
        <v>3947</v>
      </c>
    </row>
    <row r="525" spans="1:18" ht="129.94999999999999">
      <c r="A525" s="124" t="s">
        <v>3948</v>
      </c>
      <c r="B525" s="125" t="s">
        <v>967</v>
      </c>
      <c r="C525" s="125" t="s">
        <v>3949</v>
      </c>
      <c r="D525" s="125" t="s">
        <v>3950</v>
      </c>
      <c r="E525" s="125"/>
      <c r="F525" s="125"/>
      <c r="G525" s="125" t="s">
        <v>3889</v>
      </c>
      <c r="H525" s="125" t="s">
        <v>3951</v>
      </c>
      <c r="I525" s="125" t="s">
        <v>3952</v>
      </c>
      <c r="J525" s="125"/>
      <c r="K525" s="125"/>
      <c r="L525" s="125" t="s">
        <v>243</v>
      </c>
      <c r="M525" s="125" t="s">
        <v>3953</v>
      </c>
      <c r="N525" s="125" t="s">
        <v>370</v>
      </c>
      <c r="O525" s="125"/>
      <c r="P525" s="101" t="s">
        <v>3954</v>
      </c>
      <c r="Q525" s="101" t="s">
        <v>370</v>
      </c>
      <c r="R525" s="101"/>
    </row>
    <row r="526" spans="1:18" ht="182.1">
      <c r="A526" s="124" t="s">
        <v>996</v>
      </c>
      <c r="B526" s="125" t="s">
        <v>997</v>
      </c>
      <c r="C526" s="125" t="s">
        <v>319</v>
      </c>
      <c r="D526" s="125" t="s">
        <v>998</v>
      </c>
      <c r="E526" s="125" t="s">
        <v>3955</v>
      </c>
      <c r="F526" s="125" t="s">
        <v>3956</v>
      </c>
      <c r="G526" s="125" t="s">
        <v>3957</v>
      </c>
      <c r="H526" s="125" t="s">
        <v>3269</v>
      </c>
      <c r="I526" s="125" t="s">
        <v>3958</v>
      </c>
      <c r="J526" s="125" t="s">
        <v>3959</v>
      </c>
      <c r="K526" s="125" t="s">
        <v>3960</v>
      </c>
      <c r="L526" s="125" t="s">
        <v>257</v>
      </c>
      <c r="M526" s="125" t="s">
        <v>3961</v>
      </c>
      <c r="N526" s="125" t="s">
        <v>1962</v>
      </c>
      <c r="O526" s="125"/>
      <c r="P526" s="101"/>
      <c r="Q526" s="101"/>
      <c r="R526" s="101"/>
    </row>
    <row r="527" spans="1:18" ht="182.1">
      <c r="A527" s="124" t="s">
        <v>999</v>
      </c>
      <c r="B527" s="125" t="s">
        <v>997</v>
      </c>
      <c r="C527" s="125" t="s">
        <v>319</v>
      </c>
      <c r="D527" s="125" t="s">
        <v>998</v>
      </c>
      <c r="E527" s="125" t="s">
        <v>3955</v>
      </c>
      <c r="F527" s="125" t="s">
        <v>3962</v>
      </c>
      <c r="G527" s="125" t="s">
        <v>3957</v>
      </c>
      <c r="H527" s="125" t="s">
        <v>3269</v>
      </c>
      <c r="I527" s="125" t="s">
        <v>3958</v>
      </c>
      <c r="J527" s="125" t="s">
        <v>3959</v>
      </c>
      <c r="K527" s="125" t="s">
        <v>3963</v>
      </c>
      <c r="L527" s="125" t="s">
        <v>257</v>
      </c>
      <c r="M527" s="125" t="s">
        <v>3961</v>
      </c>
      <c r="N527" s="125" t="s">
        <v>1962</v>
      </c>
      <c r="O527" s="125"/>
      <c r="P527" s="101"/>
      <c r="Q527" s="101"/>
      <c r="R527" s="101"/>
    </row>
    <row r="528" spans="1:18" ht="182.1">
      <c r="A528" s="124" t="s">
        <v>1000</v>
      </c>
      <c r="B528" s="125" t="s">
        <v>997</v>
      </c>
      <c r="C528" s="125" t="s">
        <v>319</v>
      </c>
      <c r="D528" s="125" t="s">
        <v>998</v>
      </c>
      <c r="E528" s="125" t="s">
        <v>3964</v>
      </c>
      <c r="F528" s="125" t="s">
        <v>3965</v>
      </c>
      <c r="G528" s="125" t="s">
        <v>3957</v>
      </c>
      <c r="H528" s="125" t="s">
        <v>3269</v>
      </c>
      <c r="I528" s="125" t="s">
        <v>3958</v>
      </c>
      <c r="J528" s="125" t="s">
        <v>3966</v>
      </c>
      <c r="K528" s="125" t="s">
        <v>3967</v>
      </c>
      <c r="L528" s="125" t="s">
        <v>257</v>
      </c>
      <c r="M528" s="125" t="s">
        <v>3961</v>
      </c>
      <c r="N528" s="125" t="s">
        <v>1962</v>
      </c>
      <c r="O528" s="125"/>
      <c r="P528" s="101"/>
      <c r="Q528" s="101"/>
      <c r="R528" s="101"/>
    </row>
    <row r="529" spans="1:18" ht="182.1">
      <c r="A529" s="124" t="s">
        <v>1001</v>
      </c>
      <c r="B529" s="125" t="s">
        <v>997</v>
      </c>
      <c r="C529" s="125" t="s">
        <v>319</v>
      </c>
      <c r="D529" s="125" t="s">
        <v>998</v>
      </c>
      <c r="E529" s="125" t="s">
        <v>3968</v>
      </c>
      <c r="F529" s="125" t="s">
        <v>3969</v>
      </c>
      <c r="G529" s="125" t="s">
        <v>3957</v>
      </c>
      <c r="H529" s="125" t="s">
        <v>3269</v>
      </c>
      <c r="I529" s="125" t="s">
        <v>3958</v>
      </c>
      <c r="J529" s="125" t="s">
        <v>3970</v>
      </c>
      <c r="K529" s="125" t="s">
        <v>3971</v>
      </c>
      <c r="L529" s="125" t="s">
        <v>257</v>
      </c>
      <c r="M529" s="125" t="s">
        <v>3961</v>
      </c>
      <c r="N529" s="125" t="s">
        <v>1962</v>
      </c>
      <c r="O529" s="125"/>
      <c r="P529" s="101"/>
      <c r="Q529" s="101"/>
      <c r="R529" s="101"/>
    </row>
    <row r="530" spans="1:18" ht="182.1">
      <c r="A530" s="124" t="s">
        <v>1002</v>
      </c>
      <c r="B530" s="125" t="s">
        <v>997</v>
      </c>
      <c r="C530" s="125" t="s">
        <v>319</v>
      </c>
      <c r="D530" s="125" t="s">
        <v>998</v>
      </c>
      <c r="E530" s="125" t="s">
        <v>3972</v>
      </c>
      <c r="F530" s="125" t="s">
        <v>3973</v>
      </c>
      <c r="G530" s="125" t="s">
        <v>3957</v>
      </c>
      <c r="H530" s="125" t="s">
        <v>3269</v>
      </c>
      <c r="I530" s="125" t="s">
        <v>3958</v>
      </c>
      <c r="J530" s="125" t="s">
        <v>3974</v>
      </c>
      <c r="K530" s="125" t="s">
        <v>3975</v>
      </c>
      <c r="L530" s="125" t="s">
        <v>257</v>
      </c>
      <c r="M530" s="125" t="s">
        <v>3961</v>
      </c>
      <c r="N530" s="125" t="s">
        <v>1962</v>
      </c>
      <c r="O530" s="125"/>
      <c r="P530" s="101"/>
      <c r="Q530" s="101"/>
      <c r="R530" s="101"/>
    </row>
    <row r="531" spans="1:18" ht="182.1">
      <c r="A531" s="124" t="s">
        <v>1003</v>
      </c>
      <c r="B531" s="125" t="s">
        <v>997</v>
      </c>
      <c r="C531" s="125" t="s">
        <v>319</v>
      </c>
      <c r="D531" s="125" t="s">
        <v>998</v>
      </c>
      <c r="E531" s="125" t="s">
        <v>3976</v>
      </c>
      <c r="F531" s="125" t="s">
        <v>3977</v>
      </c>
      <c r="G531" s="125" t="s">
        <v>3957</v>
      </c>
      <c r="H531" s="125" t="s">
        <v>3269</v>
      </c>
      <c r="I531" s="125" t="s">
        <v>3958</v>
      </c>
      <c r="J531" s="125" t="s">
        <v>3978</v>
      </c>
      <c r="K531" s="125" t="s">
        <v>3979</v>
      </c>
      <c r="L531" s="125" t="s">
        <v>257</v>
      </c>
      <c r="M531" s="125" t="s">
        <v>3961</v>
      </c>
      <c r="N531" s="125" t="s">
        <v>1962</v>
      </c>
      <c r="O531" s="125"/>
      <c r="P531" s="101"/>
      <c r="Q531" s="101"/>
      <c r="R531" s="101"/>
    </row>
    <row r="532" spans="1:18" ht="182.1">
      <c r="A532" s="124" t="s">
        <v>1004</v>
      </c>
      <c r="B532" s="125" t="s">
        <v>997</v>
      </c>
      <c r="C532" s="125" t="s">
        <v>319</v>
      </c>
      <c r="D532" s="125" t="s">
        <v>998</v>
      </c>
      <c r="E532" s="125" t="s">
        <v>3980</v>
      </c>
      <c r="F532" s="125" t="s">
        <v>3981</v>
      </c>
      <c r="G532" s="125" t="s">
        <v>3957</v>
      </c>
      <c r="H532" s="125" t="s">
        <v>3269</v>
      </c>
      <c r="I532" s="125" t="s">
        <v>3958</v>
      </c>
      <c r="J532" s="125" t="s">
        <v>3982</v>
      </c>
      <c r="K532" s="125" t="s">
        <v>3983</v>
      </c>
      <c r="L532" s="125" t="s">
        <v>257</v>
      </c>
      <c r="M532" s="125" t="s">
        <v>3961</v>
      </c>
      <c r="N532" s="125" t="s">
        <v>1962</v>
      </c>
      <c r="O532" s="125"/>
      <c r="P532" s="101"/>
      <c r="Q532" s="101"/>
      <c r="R532" s="101"/>
    </row>
    <row r="533" spans="1:18" ht="182.1">
      <c r="A533" s="124" t="s">
        <v>1005</v>
      </c>
      <c r="B533" s="125" t="s">
        <v>997</v>
      </c>
      <c r="C533" s="125" t="s">
        <v>319</v>
      </c>
      <c r="D533" s="125" t="s">
        <v>998</v>
      </c>
      <c r="E533" s="125" t="s">
        <v>3984</v>
      </c>
      <c r="F533" s="125" t="s">
        <v>3985</v>
      </c>
      <c r="G533" s="125" t="s">
        <v>3957</v>
      </c>
      <c r="H533" s="125" t="s">
        <v>3269</v>
      </c>
      <c r="I533" s="125" t="s">
        <v>3958</v>
      </c>
      <c r="J533" s="125" t="s">
        <v>3986</v>
      </c>
      <c r="K533" s="125" t="s">
        <v>3987</v>
      </c>
      <c r="L533" s="125" t="s">
        <v>257</v>
      </c>
      <c r="M533" s="125" t="s">
        <v>3961</v>
      </c>
      <c r="N533" s="125" t="s">
        <v>1962</v>
      </c>
      <c r="O533" s="125"/>
      <c r="P533" s="101"/>
      <c r="Q533" s="101"/>
      <c r="R533" s="101"/>
    </row>
    <row r="534" spans="1:18" ht="182.1">
      <c r="A534" s="124" t="s">
        <v>1006</v>
      </c>
      <c r="B534" s="125" t="s">
        <v>997</v>
      </c>
      <c r="C534" s="125" t="s">
        <v>319</v>
      </c>
      <c r="D534" s="125" t="s">
        <v>998</v>
      </c>
      <c r="E534" s="125" t="s">
        <v>3988</v>
      </c>
      <c r="F534" s="125" t="s">
        <v>3989</v>
      </c>
      <c r="G534" s="125" t="s">
        <v>3957</v>
      </c>
      <c r="H534" s="125" t="s">
        <v>3269</v>
      </c>
      <c r="I534" s="125" t="s">
        <v>3958</v>
      </c>
      <c r="J534" s="125" t="s">
        <v>3990</v>
      </c>
      <c r="K534" s="125" t="s">
        <v>3991</v>
      </c>
      <c r="L534" s="125" t="s">
        <v>257</v>
      </c>
      <c r="M534" s="125" t="s">
        <v>3961</v>
      </c>
      <c r="N534" s="125" t="s">
        <v>1962</v>
      </c>
      <c r="O534" s="125"/>
      <c r="P534" s="101"/>
      <c r="Q534" s="101"/>
      <c r="R534" s="101"/>
    </row>
    <row r="535" spans="1:18" ht="117">
      <c r="A535" s="124" t="s">
        <v>3992</v>
      </c>
      <c r="B535" s="125" t="s">
        <v>997</v>
      </c>
      <c r="C535" s="125" t="s">
        <v>3993</v>
      </c>
      <c r="D535" s="125" t="s">
        <v>3994</v>
      </c>
      <c r="E535" s="125" t="s">
        <v>3995</v>
      </c>
      <c r="F535" s="125" t="s">
        <v>3996</v>
      </c>
      <c r="G535" s="125" t="s">
        <v>3957</v>
      </c>
      <c r="H535" s="125" t="s">
        <v>3997</v>
      </c>
      <c r="I535" s="125" t="s">
        <v>3998</v>
      </c>
      <c r="J535" s="125" t="s">
        <v>3999</v>
      </c>
      <c r="K535" s="125" t="s">
        <v>4000</v>
      </c>
      <c r="L535" s="125" t="s">
        <v>257</v>
      </c>
      <c r="M535" s="125" t="s">
        <v>4001</v>
      </c>
      <c r="N535" s="125" t="s">
        <v>2078</v>
      </c>
      <c r="O535" s="125"/>
      <c r="P535" s="101"/>
      <c r="Q535" s="101"/>
      <c r="R535" s="101"/>
    </row>
    <row r="536" spans="1:18" ht="156">
      <c r="A536" s="124" t="s">
        <v>4002</v>
      </c>
      <c r="B536" s="125" t="s">
        <v>997</v>
      </c>
      <c r="C536" s="125" t="s">
        <v>3993</v>
      </c>
      <c r="D536" s="125" t="s">
        <v>4003</v>
      </c>
      <c r="E536" s="125" t="s">
        <v>3955</v>
      </c>
      <c r="F536" s="125" t="s">
        <v>3956</v>
      </c>
      <c r="G536" s="125" t="s">
        <v>3957</v>
      </c>
      <c r="H536" s="125" t="s">
        <v>3997</v>
      </c>
      <c r="I536" s="125" t="s">
        <v>4004</v>
      </c>
      <c r="J536" s="125" t="s">
        <v>3959</v>
      </c>
      <c r="K536" s="125" t="s">
        <v>3960</v>
      </c>
      <c r="L536" s="125" t="s">
        <v>257</v>
      </c>
      <c r="M536" s="125" t="s">
        <v>4001</v>
      </c>
      <c r="N536" s="125" t="s">
        <v>2078</v>
      </c>
      <c r="O536" s="125"/>
      <c r="P536" s="101"/>
      <c r="Q536" s="101"/>
      <c r="R536" s="101"/>
    </row>
    <row r="537" spans="1:18" ht="156">
      <c r="A537" s="124" t="s">
        <v>4005</v>
      </c>
      <c r="B537" s="125" t="s">
        <v>997</v>
      </c>
      <c r="C537" s="125" t="s">
        <v>3993</v>
      </c>
      <c r="D537" s="125" t="s">
        <v>4003</v>
      </c>
      <c r="E537" s="125" t="s">
        <v>3968</v>
      </c>
      <c r="F537" s="125" t="s">
        <v>3969</v>
      </c>
      <c r="G537" s="125" t="s">
        <v>3957</v>
      </c>
      <c r="H537" s="125" t="s">
        <v>3997</v>
      </c>
      <c r="I537" s="125" t="s">
        <v>4004</v>
      </c>
      <c r="J537" s="125" t="s">
        <v>3970</v>
      </c>
      <c r="K537" s="125" t="s">
        <v>3971</v>
      </c>
      <c r="L537" s="125" t="s">
        <v>257</v>
      </c>
      <c r="M537" s="125" t="s">
        <v>4001</v>
      </c>
      <c r="N537" s="125" t="s">
        <v>2078</v>
      </c>
      <c r="O537" s="125"/>
      <c r="P537" s="101"/>
      <c r="Q537" s="101"/>
      <c r="R537" s="101"/>
    </row>
    <row r="538" spans="1:18" ht="156">
      <c r="A538" s="124" t="s">
        <v>4006</v>
      </c>
      <c r="B538" s="125" t="s">
        <v>997</v>
      </c>
      <c r="C538" s="125" t="s">
        <v>3993</v>
      </c>
      <c r="D538" s="125" t="s">
        <v>4003</v>
      </c>
      <c r="E538" s="125" t="s">
        <v>3972</v>
      </c>
      <c r="F538" s="125" t="s">
        <v>3973</v>
      </c>
      <c r="G538" s="125" t="s">
        <v>3957</v>
      </c>
      <c r="H538" s="125" t="s">
        <v>3997</v>
      </c>
      <c r="I538" s="125" t="s">
        <v>4004</v>
      </c>
      <c r="J538" s="125" t="s">
        <v>3974</v>
      </c>
      <c r="K538" s="125" t="s">
        <v>3975</v>
      </c>
      <c r="L538" s="125" t="s">
        <v>257</v>
      </c>
      <c r="M538" s="125" t="s">
        <v>4001</v>
      </c>
      <c r="N538" s="125" t="s">
        <v>2078</v>
      </c>
      <c r="O538" s="125"/>
      <c r="P538" s="101"/>
      <c r="Q538" s="101"/>
      <c r="R538" s="101"/>
    </row>
    <row r="539" spans="1:18" ht="156">
      <c r="A539" s="124" t="s">
        <v>4007</v>
      </c>
      <c r="B539" s="125" t="s">
        <v>997</v>
      </c>
      <c r="C539" s="125" t="s">
        <v>3993</v>
      </c>
      <c r="D539" s="125" t="s">
        <v>4003</v>
      </c>
      <c r="E539" s="125" t="s">
        <v>3976</v>
      </c>
      <c r="F539" s="125" t="s">
        <v>3977</v>
      </c>
      <c r="G539" s="125" t="s">
        <v>3957</v>
      </c>
      <c r="H539" s="125" t="s">
        <v>3997</v>
      </c>
      <c r="I539" s="125" t="s">
        <v>4004</v>
      </c>
      <c r="J539" s="125" t="s">
        <v>3978</v>
      </c>
      <c r="K539" s="125" t="s">
        <v>3979</v>
      </c>
      <c r="L539" s="125" t="s">
        <v>257</v>
      </c>
      <c r="M539" s="125" t="s">
        <v>4001</v>
      </c>
      <c r="N539" s="125" t="s">
        <v>2078</v>
      </c>
      <c r="O539" s="125"/>
      <c r="P539" s="101"/>
      <c r="Q539" s="101"/>
      <c r="R539" s="101"/>
    </row>
    <row r="540" spans="1:18" ht="143.1">
      <c r="A540" s="124" t="s">
        <v>4008</v>
      </c>
      <c r="B540" s="125" t="s">
        <v>997</v>
      </c>
      <c r="C540" s="125" t="s">
        <v>3993</v>
      </c>
      <c r="D540" s="125" t="s">
        <v>4009</v>
      </c>
      <c r="E540" s="125" t="s">
        <v>3984</v>
      </c>
      <c r="F540" s="125" t="s">
        <v>3985</v>
      </c>
      <c r="G540" s="125" t="s">
        <v>3957</v>
      </c>
      <c r="H540" s="125" t="s">
        <v>3997</v>
      </c>
      <c r="I540" s="125" t="s">
        <v>4010</v>
      </c>
      <c r="J540" s="125" t="s">
        <v>3986</v>
      </c>
      <c r="K540" s="125" t="s">
        <v>3987</v>
      </c>
      <c r="L540" s="125" t="s">
        <v>257</v>
      </c>
      <c r="M540" s="125" t="s">
        <v>4001</v>
      </c>
      <c r="N540" s="125" t="s">
        <v>2078</v>
      </c>
      <c r="O540" s="125"/>
      <c r="P540" s="101"/>
      <c r="Q540" s="101"/>
      <c r="R540" s="101"/>
    </row>
    <row r="541" spans="1:18" ht="129.94999999999999">
      <c r="A541" s="124" t="s">
        <v>4011</v>
      </c>
      <c r="B541" s="125" t="s">
        <v>997</v>
      </c>
      <c r="C541" s="125" t="s">
        <v>3993</v>
      </c>
      <c r="D541" s="125" t="s">
        <v>4012</v>
      </c>
      <c r="E541" s="125" t="s">
        <v>4013</v>
      </c>
      <c r="F541" s="125"/>
      <c r="G541" s="125" t="s">
        <v>3957</v>
      </c>
      <c r="H541" s="125" t="s">
        <v>4014</v>
      </c>
      <c r="I541" s="125" t="s">
        <v>3112</v>
      </c>
      <c r="J541" s="125" t="s">
        <v>4015</v>
      </c>
      <c r="K541" s="125"/>
      <c r="L541" s="125" t="s">
        <v>2041</v>
      </c>
      <c r="M541" s="125" t="s">
        <v>4001</v>
      </c>
      <c r="N541" s="125" t="s">
        <v>2078</v>
      </c>
      <c r="O541" s="125"/>
      <c r="P541" s="101" t="s">
        <v>4016</v>
      </c>
      <c r="Q541" s="101" t="s">
        <v>1962</v>
      </c>
      <c r="R541" s="101"/>
    </row>
    <row r="542" spans="1:18" ht="129.94999999999999">
      <c r="A542" s="124" t="s">
        <v>4017</v>
      </c>
      <c r="B542" s="125" t="s">
        <v>997</v>
      </c>
      <c r="C542" s="125" t="s">
        <v>3993</v>
      </c>
      <c r="D542" s="125" t="s">
        <v>4018</v>
      </c>
      <c r="E542" s="125" t="s">
        <v>4013</v>
      </c>
      <c r="F542" s="125"/>
      <c r="G542" s="125" t="s">
        <v>3957</v>
      </c>
      <c r="H542" s="125" t="s">
        <v>4014</v>
      </c>
      <c r="I542" s="125" t="s">
        <v>4019</v>
      </c>
      <c r="J542" s="125" t="s">
        <v>4015</v>
      </c>
      <c r="K542" s="125"/>
      <c r="L542" s="125" t="s">
        <v>2041</v>
      </c>
      <c r="M542" s="125" t="s">
        <v>4001</v>
      </c>
      <c r="N542" s="125" t="s">
        <v>2078</v>
      </c>
      <c r="O542" s="125"/>
      <c r="P542" s="101" t="s">
        <v>4016</v>
      </c>
      <c r="Q542" s="101" t="s">
        <v>1962</v>
      </c>
      <c r="R542" s="101"/>
    </row>
    <row r="543" spans="1:18" ht="65.099999999999994">
      <c r="A543" s="124" t="s">
        <v>4020</v>
      </c>
      <c r="B543" s="125" t="s">
        <v>1008</v>
      </c>
      <c r="C543" s="125" t="s">
        <v>2692</v>
      </c>
      <c r="D543" s="125" t="s">
        <v>4021</v>
      </c>
      <c r="E543" s="125" t="s">
        <v>4022</v>
      </c>
      <c r="F543" s="125" t="s">
        <v>4023</v>
      </c>
      <c r="G543" s="125" t="s">
        <v>4024</v>
      </c>
      <c r="H543" s="125" t="s">
        <v>4025</v>
      </c>
      <c r="I543" s="125" t="s">
        <v>4026</v>
      </c>
      <c r="J543" s="125" t="s">
        <v>4027</v>
      </c>
      <c r="K543" s="125" t="s">
        <v>4028</v>
      </c>
      <c r="L543" s="125" t="s">
        <v>264</v>
      </c>
      <c r="M543" s="125"/>
      <c r="N543" s="125"/>
      <c r="O543" s="125"/>
      <c r="P543" s="101" t="s">
        <v>4029</v>
      </c>
      <c r="Q543" s="101" t="s">
        <v>370</v>
      </c>
      <c r="R543" s="101"/>
    </row>
    <row r="544" spans="1:18" ht="65.099999999999994">
      <c r="A544" s="124" t="s">
        <v>4030</v>
      </c>
      <c r="B544" s="125" t="s">
        <v>1008</v>
      </c>
      <c r="C544" s="125" t="s">
        <v>2692</v>
      </c>
      <c r="D544" s="125" t="s">
        <v>4021</v>
      </c>
      <c r="E544" s="125" t="s">
        <v>4031</v>
      </c>
      <c r="F544" s="125" t="s">
        <v>4032</v>
      </c>
      <c r="G544" s="125" t="s">
        <v>4024</v>
      </c>
      <c r="H544" s="125" t="s">
        <v>4025</v>
      </c>
      <c r="I544" s="125" t="s">
        <v>4026</v>
      </c>
      <c r="J544" s="125" t="s">
        <v>4033</v>
      </c>
      <c r="K544" s="125" t="s">
        <v>4034</v>
      </c>
      <c r="L544" s="125" t="s">
        <v>264</v>
      </c>
      <c r="M544" s="125"/>
      <c r="N544" s="125"/>
      <c r="O544" s="125"/>
      <c r="P544" s="101" t="s">
        <v>4029</v>
      </c>
      <c r="Q544" s="101" t="s">
        <v>370</v>
      </c>
      <c r="R544" s="101"/>
    </row>
    <row r="545" spans="1:18" ht="78">
      <c r="A545" s="124" t="s">
        <v>4035</v>
      </c>
      <c r="B545" s="125" t="s">
        <v>1008</v>
      </c>
      <c r="C545" s="125" t="s">
        <v>2692</v>
      </c>
      <c r="D545" s="125" t="s">
        <v>4021</v>
      </c>
      <c r="E545" s="125" t="s">
        <v>4036</v>
      </c>
      <c r="F545" s="125" t="s">
        <v>4037</v>
      </c>
      <c r="G545" s="125" t="s">
        <v>4024</v>
      </c>
      <c r="H545" s="125" t="s">
        <v>4025</v>
      </c>
      <c r="I545" s="125" t="s">
        <v>4026</v>
      </c>
      <c r="J545" s="125" t="s">
        <v>4038</v>
      </c>
      <c r="K545" s="125" t="s">
        <v>4039</v>
      </c>
      <c r="L545" s="125" t="s">
        <v>264</v>
      </c>
      <c r="M545" s="125"/>
      <c r="N545" s="125"/>
      <c r="O545" s="125"/>
      <c r="P545" s="101" t="s">
        <v>4029</v>
      </c>
      <c r="Q545" s="101" t="s">
        <v>370</v>
      </c>
      <c r="R545" s="101"/>
    </row>
    <row r="546" spans="1:18" ht="65.099999999999994">
      <c r="A546" s="124" t="s">
        <v>4040</v>
      </c>
      <c r="B546" s="125" t="s">
        <v>1008</v>
      </c>
      <c r="C546" s="125" t="s">
        <v>2692</v>
      </c>
      <c r="D546" s="125" t="s">
        <v>4021</v>
      </c>
      <c r="E546" s="125" t="s">
        <v>4041</v>
      </c>
      <c r="F546" s="125" t="s">
        <v>4042</v>
      </c>
      <c r="G546" s="125" t="s">
        <v>4024</v>
      </c>
      <c r="H546" s="125" t="s">
        <v>4025</v>
      </c>
      <c r="I546" s="125" t="s">
        <v>4026</v>
      </c>
      <c r="J546" s="125" t="s">
        <v>4043</v>
      </c>
      <c r="K546" s="125" t="s">
        <v>4044</v>
      </c>
      <c r="L546" s="125" t="s">
        <v>264</v>
      </c>
      <c r="M546" s="125"/>
      <c r="N546" s="125"/>
      <c r="O546" s="125"/>
      <c r="P546" s="101" t="s">
        <v>4029</v>
      </c>
      <c r="Q546" s="101" t="s">
        <v>370</v>
      </c>
      <c r="R546" s="101"/>
    </row>
    <row r="547" spans="1:18" ht="90.95">
      <c r="A547" s="124" t="s">
        <v>4045</v>
      </c>
      <c r="B547" s="125" t="s">
        <v>1008</v>
      </c>
      <c r="C547" s="125" t="s">
        <v>2692</v>
      </c>
      <c r="D547" s="125" t="s">
        <v>4021</v>
      </c>
      <c r="E547" s="125" t="s">
        <v>4046</v>
      </c>
      <c r="F547" s="125" t="s">
        <v>4047</v>
      </c>
      <c r="G547" s="125" t="s">
        <v>4024</v>
      </c>
      <c r="H547" s="125" t="s">
        <v>4025</v>
      </c>
      <c r="I547" s="125" t="s">
        <v>4026</v>
      </c>
      <c r="J547" s="125" t="s">
        <v>4048</v>
      </c>
      <c r="K547" s="125" t="s">
        <v>4049</v>
      </c>
      <c r="L547" s="125" t="s">
        <v>264</v>
      </c>
      <c r="M547" s="125"/>
      <c r="N547" s="125"/>
      <c r="O547" s="125"/>
      <c r="P547" s="101" t="s">
        <v>4029</v>
      </c>
      <c r="Q547" s="101" t="s">
        <v>370</v>
      </c>
      <c r="R547" s="101"/>
    </row>
    <row r="548" spans="1:18" ht="117">
      <c r="A548" s="124" t="s">
        <v>4050</v>
      </c>
      <c r="B548" s="125" t="s">
        <v>1008</v>
      </c>
      <c r="C548" s="125" t="s">
        <v>2692</v>
      </c>
      <c r="D548" s="125" t="s">
        <v>4021</v>
      </c>
      <c r="E548" s="125" t="s">
        <v>4051</v>
      </c>
      <c r="F548" s="125" t="s">
        <v>4052</v>
      </c>
      <c r="G548" s="125" t="s">
        <v>4024</v>
      </c>
      <c r="H548" s="125" t="s">
        <v>4025</v>
      </c>
      <c r="I548" s="125" t="s">
        <v>4026</v>
      </c>
      <c r="J548" s="125" t="s">
        <v>4053</v>
      </c>
      <c r="K548" s="125" t="s">
        <v>4054</v>
      </c>
      <c r="L548" s="125" t="s">
        <v>264</v>
      </c>
      <c r="M548" s="125"/>
      <c r="N548" s="125"/>
      <c r="O548" s="125"/>
      <c r="P548" s="101" t="s">
        <v>4029</v>
      </c>
      <c r="Q548" s="101" t="s">
        <v>370</v>
      </c>
      <c r="R548" s="101"/>
    </row>
    <row r="549" spans="1:18" ht="65.099999999999994">
      <c r="A549" s="124" t="s">
        <v>4055</v>
      </c>
      <c r="B549" s="125" t="s">
        <v>1008</v>
      </c>
      <c r="C549" s="125" t="s">
        <v>2692</v>
      </c>
      <c r="D549" s="125" t="s">
        <v>4021</v>
      </c>
      <c r="E549" s="125" t="s">
        <v>4056</v>
      </c>
      <c r="F549" s="125" t="s">
        <v>4057</v>
      </c>
      <c r="G549" s="125" t="s">
        <v>4024</v>
      </c>
      <c r="H549" s="125" t="s">
        <v>4025</v>
      </c>
      <c r="I549" s="125" t="s">
        <v>4026</v>
      </c>
      <c r="J549" s="125" t="s">
        <v>4058</v>
      </c>
      <c r="K549" s="125" t="s">
        <v>4059</v>
      </c>
      <c r="L549" s="125" t="s">
        <v>264</v>
      </c>
      <c r="M549" s="125"/>
      <c r="N549" s="125"/>
      <c r="O549" s="125"/>
      <c r="P549" s="101" t="s">
        <v>4029</v>
      </c>
      <c r="Q549" s="101" t="s">
        <v>370</v>
      </c>
      <c r="R549" s="101"/>
    </row>
    <row r="550" spans="1:18" ht="65.099999999999994">
      <c r="A550" s="124" t="s">
        <v>4060</v>
      </c>
      <c r="B550" s="125" t="s">
        <v>1008</v>
      </c>
      <c r="C550" s="125" t="s">
        <v>2692</v>
      </c>
      <c r="D550" s="125" t="s">
        <v>4021</v>
      </c>
      <c r="E550" s="125" t="s">
        <v>4061</v>
      </c>
      <c r="F550" s="125" t="s">
        <v>4062</v>
      </c>
      <c r="G550" s="125" t="s">
        <v>4024</v>
      </c>
      <c r="H550" s="125" t="s">
        <v>4025</v>
      </c>
      <c r="I550" s="125" t="s">
        <v>4026</v>
      </c>
      <c r="J550" s="125" t="s">
        <v>4063</v>
      </c>
      <c r="K550" s="125" t="s">
        <v>4064</v>
      </c>
      <c r="L550" s="125" t="s">
        <v>264</v>
      </c>
      <c r="M550" s="125"/>
      <c r="N550" s="125"/>
      <c r="O550" s="125"/>
      <c r="P550" s="101" t="s">
        <v>4029</v>
      </c>
      <c r="Q550" s="101" t="s">
        <v>370</v>
      </c>
      <c r="R550" s="101"/>
    </row>
    <row r="551" spans="1:18" ht="65.099999999999994">
      <c r="A551" s="124" t="s">
        <v>4065</v>
      </c>
      <c r="B551" s="125" t="s">
        <v>1008</v>
      </c>
      <c r="C551" s="125" t="s">
        <v>2692</v>
      </c>
      <c r="D551" s="125" t="s">
        <v>4021</v>
      </c>
      <c r="E551" s="125" t="s">
        <v>4066</v>
      </c>
      <c r="F551" s="125" t="s">
        <v>4067</v>
      </c>
      <c r="G551" s="125" t="s">
        <v>4024</v>
      </c>
      <c r="H551" s="125" t="s">
        <v>4025</v>
      </c>
      <c r="I551" s="125" t="s">
        <v>4026</v>
      </c>
      <c r="J551" s="125" t="s">
        <v>4068</v>
      </c>
      <c r="K551" s="125" t="s">
        <v>4069</v>
      </c>
      <c r="L551" s="125" t="s">
        <v>264</v>
      </c>
      <c r="M551" s="125"/>
      <c r="N551" s="125"/>
      <c r="O551" s="125"/>
      <c r="P551" s="101" t="s">
        <v>4029</v>
      </c>
      <c r="Q551" s="101" t="s">
        <v>370</v>
      </c>
      <c r="R551" s="101"/>
    </row>
    <row r="552" spans="1:18" ht="65.099999999999994">
      <c r="A552" s="124" t="s">
        <v>4070</v>
      </c>
      <c r="B552" s="125" t="s">
        <v>1008</v>
      </c>
      <c r="C552" s="125" t="s">
        <v>2692</v>
      </c>
      <c r="D552" s="125" t="s">
        <v>4021</v>
      </c>
      <c r="E552" s="125" t="s">
        <v>4071</v>
      </c>
      <c r="F552" s="125" t="s">
        <v>4072</v>
      </c>
      <c r="G552" s="125" t="s">
        <v>4024</v>
      </c>
      <c r="H552" s="125" t="s">
        <v>4025</v>
      </c>
      <c r="I552" s="125" t="s">
        <v>4026</v>
      </c>
      <c r="J552" s="125" t="s">
        <v>4073</v>
      </c>
      <c r="K552" s="125" t="s">
        <v>4074</v>
      </c>
      <c r="L552" s="125" t="s">
        <v>264</v>
      </c>
      <c r="M552" s="125"/>
      <c r="N552" s="125"/>
      <c r="O552" s="125"/>
      <c r="P552" s="101" t="s">
        <v>4029</v>
      </c>
      <c r="Q552" s="101" t="s">
        <v>370</v>
      </c>
      <c r="R552" s="101"/>
    </row>
    <row r="553" spans="1:18" ht="78">
      <c r="A553" s="124" t="s">
        <v>4075</v>
      </c>
      <c r="B553" s="125" t="s">
        <v>1008</v>
      </c>
      <c r="C553" s="125" t="s">
        <v>2692</v>
      </c>
      <c r="D553" s="125" t="s">
        <v>4021</v>
      </c>
      <c r="E553" s="125" t="s">
        <v>4076</v>
      </c>
      <c r="F553" s="125" t="s">
        <v>4077</v>
      </c>
      <c r="G553" s="125" t="s">
        <v>4024</v>
      </c>
      <c r="H553" s="125" t="s">
        <v>4025</v>
      </c>
      <c r="I553" s="125" t="s">
        <v>4026</v>
      </c>
      <c r="J553" s="125" t="s">
        <v>4078</v>
      </c>
      <c r="K553" s="125" t="s">
        <v>4079</v>
      </c>
      <c r="L553" s="125" t="s">
        <v>264</v>
      </c>
      <c r="M553" s="125"/>
      <c r="N553" s="125"/>
      <c r="O553" s="125"/>
      <c r="P553" s="101" t="s">
        <v>4029</v>
      </c>
      <c r="Q553" s="101" t="s">
        <v>370</v>
      </c>
      <c r="R553" s="101"/>
    </row>
    <row r="554" spans="1:18" ht="78">
      <c r="A554" s="124" t="s">
        <v>4080</v>
      </c>
      <c r="B554" s="125" t="s">
        <v>1008</v>
      </c>
      <c r="C554" s="125" t="s">
        <v>2692</v>
      </c>
      <c r="D554" s="125" t="s">
        <v>4081</v>
      </c>
      <c r="E554" s="125" t="s">
        <v>4082</v>
      </c>
      <c r="F554" s="125" t="s">
        <v>4083</v>
      </c>
      <c r="G554" s="125" t="s">
        <v>4024</v>
      </c>
      <c r="H554" s="125" t="s">
        <v>4025</v>
      </c>
      <c r="I554" s="125" t="s">
        <v>4084</v>
      </c>
      <c r="J554" s="125" t="s">
        <v>4085</v>
      </c>
      <c r="K554" s="125" t="s">
        <v>4086</v>
      </c>
      <c r="L554" s="125" t="s">
        <v>264</v>
      </c>
      <c r="M554" s="125"/>
      <c r="N554" s="125"/>
      <c r="O554" s="125"/>
      <c r="P554" s="101" t="s">
        <v>4029</v>
      </c>
      <c r="Q554" s="101" t="s">
        <v>370</v>
      </c>
      <c r="R554" s="101"/>
    </row>
    <row r="555" spans="1:18" ht="78">
      <c r="A555" s="124" t="s">
        <v>4087</v>
      </c>
      <c r="B555" s="125" t="s">
        <v>1008</v>
      </c>
      <c r="C555" s="125" t="s">
        <v>2692</v>
      </c>
      <c r="D555" s="125" t="s">
        <v>4081</v>
      </c>
      <c r="E555" s="125" t="s">
        <v>4088</v>
      </c>
      <c r="F555" s="125" t="s">
        <v>4089</v>
      </c>
      <c r="G555" s="125" t="s">
        <v>4024</v>
      </c>
      <c r="H555" s="125" t="s">
        <v>4025</v>
      </c>
      <c r="I555" s="125" t="s">
        <v>4084</v>
      </c>
      <c r="J555" s="125" t="s">
        <v>4090</v>
      </c>
      <c r="K555" s="125" t="s">
        <v>4091</v>
      </c>
      <c r="L555" s="125" t="s">
        <v>264</v>
      </c>
      <c r="M555" s="125"/>
      <c r="N555" s="125"/>
      <c r="O555" s="125"/>
      <c r="P555" s="101" t="s">
        <v>4029</v>
      </c>
      <c r="Q555" s="101" t="s">
        <v>370</v>
      </c>
      <c r="R555" s="101"/>
    </row>
    <row r="556" spans="1:18" ht="78">
      <c r="A556" s="124" t="s">
        <v>4092</v>
      </c>
      <c r="B556" s="125" t="s">
        <v>1008</v>
      </c>
      <c r="C556" s="125" t="s">
        <v>2692</v>
      </c>
      <c r="D556" s="125" t="s">
        <v>4081</v>
      </c>
      <c r="E556" s="125" t="s">
        <v>4093</v>
      </c>
      <c r="F556" s="125" t="s">
        <v>4094</v>
      </c>
      <c r="G556" s="125" t="s">
        <v>4024</v>
      </c>
      <c r="H556" s="125" t="s">
        <v>4025</v>
      </c>
      <c r="I556" s="125" t="s">
        <v>4084</v>
      </c>
      <c r="J556" s="125" t="s">
        <v>4095</v>
      </c>
      <c r="K556" s="125" t="s">
        <v>4096</v>
      </c>
      <c r="L556" s="125" t="s">
        <v>264</v>
      </c>
      <c r="M556" s="125"/>
      <c r="N556" s="125"/>
      <c r="O556" s="125"/>
      <c r="P556" s="101" t="s">
        <v>4029</v>
      </c>
      <c r="Q556" s="101" t="s">
        <v>370</v>
      </c>
      <c r="R556" s="101"/>
    </row>
    <row r="557" spans="1:18" ht="78">
      <c r="A557" s="124" t="s">
        <v>4097</v>
      </c>
      <c r="B557" s="125" t="s">
        <v>1008</v>
      </c>
      <c r="C557" s="125" t="s">
        <v>2692</v>
      </c>
      <c r="D557" s="125" t="s">
        <v>4081</v>
      </c>
      <c r="E557" s="125" t="s">
        <v>4098</v>
      </c>
      <c r="F557" s="125" t="s">
        <v>4099</v>
      </c>
      <c r="G557" s="125" t="s">
        <v>4024</v>
      </c>
      <c r="H557" s="125" t="s">
        <v>4025</v>
      </c>
      <c r="I557" s="125" t="s">
        <v>4084</v>
      </c>
      <c r="J557" s="125" t="s">
        <v>4100</v>
      </c>
      <c r="K557" s="125" t="s">
        <v>4101</v>
      </c>
      <c r="L557" s="125" t="s">
        <v>264</v>
      </c>
      <c r="M557" s="125"/>
      <c r="N557" s="125"/>
      <c r="O557" s="125"/>
      <c r="P557" s="101" t="s">
        <v>4029</v>
      </c>
      <c r="Q557" s="101" t="s">
        <v>370</v>
      </c>
      <c r="R557" s="101"/>
    </row>
    <row r="558" spans="1:18" ht="104.1">
      <c r="A558" s="124" t="s">
        <v>4102</v>
      </c>
      <c r="B558" s="125" t="s">
        <v>1008</v>
      </c>
      <c r="C558" s="125" t="s">
        <v>326</v>
      </c>
      <c r="D558" s="125" t="s">
        <v>4103</v>
      </c>
      <c r="E558" s="125"/>
      <c r="F558" s="125"/>
      <c r="G558" s="125" t="s">
        <v>4024</v>
      </c>
      <c r="H558" s="125" t="s">
        <v>2257</v>
      </c>
      <c r="I558" s="125" t="s">
        <v>4104</v>
      </c>
      <c r="J558" s="125"/>
      <c r="K558" s="125"/>
      <c r="L558" s="125" t="s">
        <v>257</v>
      </c>
      <c r="M558" s="125" t="s">
        <v>245</v>
      </c>
      <c r="N558" s="125" t="s">
        <v>245</v>
      </c>
      <c r="O558" s="125"/>
      <c r="P558" s="101"/>
      <c r="Q558" s="101"/>
      <c r="R558" s="101"/>
    </row>
    <row r="559" spans="1:18" ht="129.94999999999999">
      <c r="A559" s="124" t="s">
        <v>4105</v>
      </c>
      <c r="B559" s="125" t="s">
        <v>1008</v>
      </c>
      <c r="C559" s="125" t="s">
        <v>326</v>
      </c>
      <c r="D559" s="125" t="s">
        <v>4106</v>
      </c>
      <c r="E559" s="125"/>
      <c r="F559" s="125"/>
      <c r="G559" s="125" t="s">
        <v>4024</v>
      </c>
      <c r="H559" s="125" t="s">
        <v>2257</v>
      </c>
      <c r="I559" s="125" t="s">
        <v>4107</v>
      </c>
      <c r="J559" s="125"/>
      <c r="K559" s="125"/>
      <c r="L559" s="125" t="s">
        <v>257</v>
      </c>
      <c r="M559" s="125" t="s">
        <v>245</v>
      </c>
      <c r="N559" s="125" t="s">
        <v>245</v>
      </c>
      <c r="O559" s="125"/>
      <c r="P559" s="101"/>
      <c r="Q559" s="101"/>
      <c r="R559" s="101"/>
    </row>
    <row r="560" spans="1:18" ht="117">
      <c r="A560" s="124" t="s">
        <v>4108</v>
      </c>
      <c r="B560" s="125" t="s">
        <v>1008</v>
      </c>
      <c r="C560" s="125" t="s">
        <v>326</v>
      </c>
      <c r="D560" s="125" t="s">
        <v>4109</v>
      </c>
      <c r="E560" s="125"/>
      <c r="F560" s="125"/>
      <c r="G560" s="125" t="s">
        <v>4024</v>
      </c>
      <c r="H560" s="125" t="s">
        <v>2257</v>
      </c>
      <c r="I560" s="125" t="s">
        <v>4110</v>
      </c>
      <c r="J560" s="125"/>
      <c r="K560" s="125"/>
      <c r="L560" s="125" t="s">
        <v>257</v>
      </c>
      <c r="M560" s="125" t="s">
        <v>245</v>
      </c>
      <c r="N560" s="125" t="s">
        <v>245</v>
      </c>
      <c r="O560" s="125"/>
      <c r="P560" s="101"/>
      <c r="Q560" s="101"/>
      <c r="R560" s="101"/>
    </row>
    <row r="561" spans="1:18" ht="78">
      <c r="A561" s="124" t="s">
        <v>1007</v>
      </c>
      <c r="B561" s="125" t="s">
        <v>1008</v>
      </c>
      <c r="C561" s="125" t="s">
        <v>326</v>
      </c>
      <c r="D561" s="125" t="s">
        <v>1009</v>
      </c>
      <c r="E561" s="125"/>
      <c r="F561" s="125"/>
      <c r="G561" s="125" t="s">
        <v>4024</v>
      </c>
      <c r="H561" s="125" t="s">
        <v>2257</v>
      </c>
      <c r="I561" s="125" t="s">
        <v>4111</v>
      </c>
      <c r="J561" s="125"/>
      <c r="K561" s="125"/>
      <c r="L561" s="125" t="s">
        <v>257</v>
      </c>
      <c r="M561" s="125" t="s">
        <v>245</v>
      </c>
      <c r="N561" s="125" t="s">
        <v>245</v>
      </c>
      <c r="O561" s="125"/>
      <c r="P561" s="101"/>
      <c r="Q561" s="101"/>
      <c r="R561" s="101"/>
    </row>
    <row r="562" spans="1:18" ht="260.10000000000002">
      <c r="A562" s="124" t="s">
        <v>1010</v>
      </c>
      <c r="B562" s="125" t="s">
        <v>1008</v>
      </c>
      <c r="C562" s="125" t="s">
        <v>255</v>
      </c>
      <c r="D562" s="125" t="s">
        <v>1011</v>
      </c>
      <c r="E562" s="125"/>
      <c r="F562" s="125"/>
      <c r="G562" s="125" t="s">
        <v>4024</v>
      </c>
      <c r="H562" s="125" t="s">
        <v>1950</v>
      </c>
      <c r="I562" s="125" t="s">
        <v>4112</v>
      </c>
      <c r="J562" s="125"/>
      <c r="K562" s="125"/>
      <c r="L562" s="125" t="s">
        <v>257</v>
      </c>
      <c r="M562" s="125" t="s">
        <v>4113</v>
      </c>
      <c r="N562" s="125" t="s">
        <v>245</v>
      </c>
      <c r="O562" s="125" t="s">
        <v>4114</v>
      </c>
      <c r="P562" s="101"/>
      <c r="Q562" s="101"/>
      <c r="R562" s="101"/>
    </row>
    <row r="563" spans="1:18" ht="104.1">
      <c r="A563" s="124" t="s">
        <v>4115</v>
      </c>
      <c r="B563" s="125" t="s">
        <v>1008</v>
      </c>
      <c r="C563" s="125" t="s">
        <v>1013</v>
      </c>
      <c r="D563" s="125" t="s">
        <v>1014</v>
      </c>
      <c r="E563" s="125"/>
      <c r="F563" s="125" t="s">
        <v>4116</v>
      </c>
      <c r="G563" s="125" t="s">
        <v>4024</v>
      </c>
      <c r="H563" s="125" t="s">
        <v>4117</v>
      </c>
      <c r="I563" s="125" t="s">
        <v>4118</v>
      </c>
      <c r="J563" s="125" t="s">
        <v>4119</v>
      </c>
      <c r="K563" s="125" t="s">
        <v>4119</v>
      </c>
      <c r="L563" s="125" t="s">
        <v>264</v>
      </c>
      <c r="M563" s="125" t="s">
        <v>4120</v>
      </c>
      <c r="N563" s="125"/>
      <c r="O563" s="125"/>
      <c r="P563" s="101" t="s">
        <v>4121</v>
      </c>
      <c r="Q563" s="101" t="s">
        <v>370</v>
      </c>
      <c r="R563" s="101"/>
    </row>
    <row r="564" spans="1:18" ht="104.1">
      <c r="A564" s="124" t="s">
        <v>4122</v>
      </c>
      <c r="B564" s="125" t="s">
        <v>1008</v>
      </c>
      <c r="C564" s="125" t="s">
        <v>1013</v>
      </c>
      <c r="D564" s="125" t="s">
        <v>1014</v>
      </c>
      <c r="E564" s="125"/>
      <c r="F564" s="125" t="s">
        <v>4123</v>
      </c>
      <c r="G564" s="125" t="s">
        <v>4024</v>
      </c>
      <c r="H564" s="125" t="s">
        <v>4117</v>
      </c>
      <c r="I564" s="125" t="s">
        <v>4118</v>
      </c>
      <c r="J564" s="125" t="s">
        <v>4124</v>
      </c>
      <c r="K564" s="125" t="s">
        <v>4124</v>
      </c>
      <c r="L564" s="125" t="s">
        <v>264</v>
      </c>
      <c r="M564" s="125" t="s">
        <v>4120</v>
      </c>
      <c r="N564" s="125"/>
      <c r="O564" s="125"/>
      <c r="P564" s="101" t="s">
        <v>4121</v>
      </c>
      <c r="Q564" s="101" t="s">
        <v>370</v>
      </c>
      <c r="R564" s="101"/>
    </row>
    <row r="565" spans="1:18" ht="104.1">
      <c r="A565" s="124" t="s">
        <v>1012</v>
      </c>
      <c r="B565" s="125" t="s">
        <v>1008</v>
      </c>
      <c r="C565" s="125" t="s">
        <v>1013</v>
      </c>
      <c r="D565" s="125" t="s">
        <v>1014</v>
      </c>
      <c r="E565" s="125"/>
      <c r="F565" s="125" t="s">
        <v>4125</v>
      </c>
      <c r="G565" s="125" t="s">
        <v>4024</v>
      </c>
      <c r="H565" s="125" t="s">
        <v>4117</v>
      </c>
      <c r="I565" s="125" t="s">
        <v>4126</v>
      </c>
      <c r="J565" s="125" t="s">
        <v>4127</v>
      </c>
      <c r="K565" s="125" t="s">
        <v>4127</v>
      </c>
      <c r="L565" s="125" t="s">
        <v>264</v>
      </c>
      <c r="M565" s="125" t="s">
        <v>4120</v>
      </c>
      <c r="N565" s="125"/>
      <c r="O565" s="125"/>
      <c r="P565" s="101" t="s">
        <v>4121</v>
      </c>
      <c r="Q565" s="101" t="s">
        <v>370</v>
      </c>
      <c r="R565" s="101"/>
    </row>
    <row r="566" spans="1:18" ht="90.95">
      <c r="A566" s="124" t="s">
        <v>4128</v>
      </c>
      <c r="B566" s="125" t="s">
        <v>1016</v>
      </c>
      <c r="C566" s="125" t="s">
        <v>4129</v>
      </c>
      <c r="D566" s="125"/>
      <c r="E566" s="125"/>
      <c r="F566" s="125"/>
      <c r="G566" s="125" t="s">
        <v>4130</v>
      </c>
      <c r="H566" s="125" t="s">
        <v>4131</v>
      </c>
      <c r="I566" s="125"/>
      <c r="J566" s="125"/>
      <c r="K566" s="125"/>
      <c r="L566" s="125" t="s">
        <v>264</v>
      </c>
      <c r="M566" s="125"/>
      <c r="N566" s="125"/>
      <c r="O566" s="125"/>
      <c r="P566" s="101" t="s">
        <v>4132</v>
      </c>
      <c r="Q566" s="101" t="s">
        <v>3033</v>
      </c>
      <c r="R566" s="101" t="s">
        <v>4133</v>
      </c>
    </row>
    <row r="567" spans="1:18" ht="90.95">
      <c r="A567" s="124" t="s">
        <v>1015</v>
      </c>
      <c r="B567" s="125" t="s">
        <v>1016</v>
      </c>
      <c r="C567" s="125" t="s">
        <v>1017</v>
      </c>
      <c r="D567" s="125" t="s">
        <v>1018</v>
      </c>
      <c r="E567" s="125" t="s">
        <v>4134</v>
      </c>
      <c r="F567" s="125" t="s">
        <v>4135</v>
      </c>
      <c r="G567" s="125" t="s">
        <v>4136</v>
      </c>
      <c r="H567" s="125" t="s">
        <v>3425</v>
      </c>
      <c r="I567" s="125" t="s">
        <v>4137</v>
      </c>
      <c r="J567" s="125" t="s">
        <v>4138</v>
      </c>
      <c r="K567" s="125" t="s">
        <v>4139</v>
      </c>
      <c r="L567" s="125" t="s">
        <v>264</v>
      </c>
      <c r="M567" s="125"/>
      <c r="N567" s="125"/>
      <c r="O567" s="125"/>
      <c r="P567" s="101" t="s">
        <v>4140</v>
      </c>
      <c r="Q567" s="101" t="s">
        <v>3033</v>
      </c>
      <c r="R567" s="101"/>
    </row>
    <row r="568" spans="1:18" ht="78">
      <c r="A568" s="124" t="s">
        <v>1019</v>
      </c>
      <c r="B568" s="125" t="s">
        <v>1016</v>
      </c>
      <c r="C568" s="125" t="s">
        <v>1017</v>
      </c>
      <c r="D568" s="125" t="s">
        <v>1020</v>
      </c>
      <c r="E568" s="125" t="s">
        <v>4141</v>
      </c>
      <c r="F568" s="125" t="s">
        <v>4142</v>
      </c>
      <c r="G568" s="125" t="s">
        <v>4136</v>
      </c>
      <c r="H568" s="125" t="s">
        <v>3425</v>
      </c>
      <c r="I568" s="125" t="s">
        <v>4143</v>
      </c>
      <c r="J568" s="125" t="s">
        <v>4144</v>
      </c>
      <c r="K568" s="125" t="s">
        <v>4145</v>
      </c>
      <c r="L568" s="125" t="s">
        <v>264</v>
      </c>
      <c r="M568" s="125"/>
      <c r="N568" s="125"/>
      <c r="O568" s="125"/>
      <c r="P568" s="101" t="s">
        <v>4140</v>
      </c>
      <c r="Q568" s="101" t="s">
        <v>3033</v>
      </c>
      <c r="R568" s="101"/>
    </row>
    <row r="569" spans="1:18" ht="221.1">
      <c r="A569" s="124" t="s">
        <v>4146</v>
      </c>
      <c r="B569" s="125" t="s">
        <v>1022</v>
      </c>
      <c r="C569" s="125" t="s">
        <v>4147</v>
      </c>
      <c r="D569" s="125" t="s">
        <v>4148</v>
      </c>
      <c r="E569" s="125"/>
      <c r="F569" s="125"/>
      <c r="G569" s="125" t="s">
        <v>4149</v>
      </c>
      <c r="H569" s="125" t="s">
        <v>4150</v>
      </c>
      <c r="I569" s="125" t="s">
        <v>4151</v>
      </c>
      <c r="J569" s="125"/>
      <c r="K569" s="125"/>
      <c r="L569" s="125" t="s">
        <v>264</v>
      </c>
      <c r="M569" s="125"/>
      <c r="N569" s="125"/>
      <c r="O569" s="125"/>
      <c r="P569" s="101" t="s">
        <v>4152</v>
      </c>
      <c r="Q569" s="101" t="s">
        <v>3033</v>
      </c>
      <c r="R569" s="101"/>
    </row>
    <row r="570" spans="1:18" ht="65.099999999999994">
      <c r="A570" s="124" t="s">
        <v>1021</v>
      </c>
      <c r="B570" s="125" t="s">
        <v>1022</v>
      </c>
      <c r="C570" s="125" t="s">
        <v>342</v>
      </c>
      <c r="D570" s="125"/>
      <c r="E570" s="125"/>
      <c r="F570" s="125"/>
      <c r="G570" s="125" t="s">
        <v>4149</v>
      </c>
      <c r="H570" s="125" t="s">
        <v>3554</v>
      </c>
      <c r="I570" s="125"/>
      <c r="J570" s="125"/>
      <c r="K570" s="125"/>
      <c r="L570" s="125" t="s">
        <v>264</v>
      </c>
      <c r="M570" s="125"/>
      <c r="N570" s="125"/>
      <c r="O570" s="125"/>
      <c r="P570" s="101" t="s">
        <v>4153</v>
      </c>
      <c r="Q570" s="101" t="s">
        <v>3033</v>
      </c>
      <c r="R570" s="101"/>
    </row>
    <row r="571" spans="1:18" ht="78">
      <c r="A571" s="124" t="s">
        <v>4154</v>
      </c>
      <c r="B571" s="125" t="s">
        <v>1022</v>
      </c>
      <c r="C571" s="125" t="s">
        <v>255</v>
      </c>
      <c r="D571" s="125" t="s">
        <v>1024</v>
      </c>
      <c r="E571" s="125" t="s">
        <v>4155</v>
      </c>
      <c r="F571" s="125" t="s">
        <v>4156</v>
      </c>
      <c r="G571" s="125" t="s">
        <v>4157</v>
      </c>
      <c r="H571" s="125" t="s">
        <v>4158</v>
      </c>
      <c r="I571" s="125" t="s">
        <v>4159</v>
      </c>
      <c r="J571" s="125" t="s">
        <v>4160</v>
      </c>
      <c r="K571" s="125" t="s">
        <v>4161</v>
      </c>
      <c r="L571" s="125" t="s">
        <v>264</v>
      </c>
      <c r="M571" s="125"/>
      <c r="N571" s="125"/>
      <c r="O571" s="125"/>
      <c r="P571" s="101" t="s">
        <v>245</v>
      </c>
      <c r="Q571" s="101" t="s">
        <v>4162</v>
      </c>
      <c r="R571" s="101"/>
    </row>
    <row r="572" spans="1:18" ht="129.94999999999999">
      <c r="A572" s="124" t="s">
        <v>1023</v>
      </c>
      <c r="B572" s="125" t="s">
        <v>1022</v>
      </c>
      <c r="C572" s="125" t="s">
        <v>255</v>
      </c>
      <c r="D572" s="125" t="s">
        <v>1024</v>
      </c>
      <c r="E572" s="125" t="s">
        <v>4163</v>
      </c>
      <c r="F572" s="125" t="s">
        <v>4164</v>
      </c>
      <c r="G572" s="125" t="s">
        <v>4157</v>
      </c>
      <c r="H572" s="125" t="s">
        <v>4158</v>
      </c>
      <c r="I572" s="125" t="s">
        <v>4159</v>
      </c>
      <c r="J572" s="125" t="s">
        <v>4165</v>
      </c>
      <c r="K572" s="125" t="s">
        <v>4166</v>
      </c>
      <c r="L572" s="125" t="s">
        <v>3031</v>
      </c>
      <c r="M572" s="125" t="s">
        <v>245</v>
      </c>
      <c r="N572" s="125" t="s">
        <v>4162</v>
      </c>
      <c r="O572" s="125"/>
      <c r="P572" s="101" t="s">
        <v>245</v>
      </c>
      <c r="Q572" s="101" t="s">
        <v>4162</v>
      </c>
      <c r="R572" s="101"/>
    </row>
    <row r="573" spans="1:18" ht="195">
      <c r="A573" s="124" t="s">
        <v>4167</v>
      </c>
      <c r="B573" s="125" t="s">
        <v>1022</v>
      </c>
      <c r="C573" s="125" t="s">
        <v>4168</v>
      </c>
      <c r="D573" s="125" t="s">
        <v>4169</v>
      </c>
      <c r="E573" s="125"/>
      <c r="F573" s="125" t="s">
        <v>4170</v>
      </c>
      <c r="G573" s="125" t="s">
        <v>4149</v>
      </c>
      <c r="H573" s="125" t="s">
        <v>4171</v>
      </c>
      <c r="I573" s="125" t="s">
        <v>4172</v>
      </c>
      <c r="J573" s="125"/>
      <c r="K573" s="125" t="s">
        <v>4173</v>
      </c>
      <c r="L573" s="125" t="s">
        <v>264</v>
      </c>
      <c r="M573" s="125"/>
      <c r="N573" s="125"/>
      <c r="O573" s="125"/>
      <c r="P573" s="101" t="s">
        <v>4174</v>
      </c>
      <c r="Q573" s="101" t="s">
        <v>3033</v>
      </c>
      <c r="R573" s="101"/>
    </row>
    <row r="574" spans="1:18" ht="234">
      <c r="A574" s="124" t="s">
        <v>1026</v>
      </c>
      <c r="B574" s="125" t="s">
        <v>1027</v>
      </c>
      <c r="C574" s="125" t="s">
        <v>1028</v>
      </c>
      <c r="D574" s="125" t="s">
        <v>1029</v>
      </c>
      <c r="E574" s="125"/>
      <c r="F574" s="125"/>
      <c r="G574" s="125" t="s">
        <v>4175</v>
      </c>
      <c r="H574" s="125" t="s">
        <v>4176</v>
      </c>
      <c r="I574" s="125" t="s">
        <v>4177</v>
      </c>
      <c r="J574" s="125"/>
      <c r="K574" s="125"/>
      <c r="L574" s="125" t="s">
        <v>257</v>
      </c>
      <c r="M574" s="125" t="s">
        <v>4178</v>
      </c>
      <c r="N574" s="125" t="s">
        <v>3033</v>
      </c>
      <c r="O574" s="125"/>
      <c r="P574" s="101"/>
      <c r="Q574" s="101"/>
      <c r="R574" s="101"/>
    </row>
    <row r="575" spans="1:18" ht="234">
      <c r="A575" s="124" t="s">
        <v>1031</v>
      </c>
      <c r="B575" s="125" t="s">
        <v>1027</v>
      </c>
      <c r="C575" s="125" t="s">
        <v>1032</v>
      </c>
      <c r="D575" s="125" t="s">
        <v>1033</v>
      </c>
      <c r="E575" s="125"/>
      <c r="F575" s="125"/>
      <c r="G575" s="125" t="s">
        <v>4175</v>
      </c>
      <c r="H575" s="125" t="s">
        <v>4176</v>
      </c>
      <c r="I575" s="125" t="s">
        <v>4179</v>
      </c>
      <c r="J575" s="125"/>
      <c r="K575" s="125"/>
      <c r="L575" s="125" t="s">
        <v>264</v>
      </c>
      <c r="M575" s="125"/>
      <c r="N575" s="125"/>
      <c r="O575" s="125"/>
      <c r="P575" s="101" t="s">
        <v>4180</v>
      </c>
      <c r="Q575" s="101" t="s">
        <v>370</v>
      </c>
      <c r="R575" s="101"/>
    </row>
    <row r="576" spans="1:18" ht="234">
      <c r="A576" s="124" t="s">
        <v>1034</v>
      </c>
      <c r="B576" s="125" t="s">
        <v>1027</v>
      </c>
      <c r="C576" s="125" t="s">
        <v>1035</v>
      </c>
      <c r="D576" s="125" t="s">
        <v>1036</v>
      </c>
      <c r="E576" s="125"/>
      <c r="F576" s="125"/>
      <c r="G576" s="125" t="s">
        <v>4175</v>
      </c>
      <c r="H576" s="125" t="s">
        <v>4176</v>
      </c>
      <c r="I576" s="125" t="s">
        <v>4181</v>
      </c>
      <c r="J576" s="125"/>
      <c r="K576" s="125"/>
      <c r="L576" s="125" t="s">
        <v>257</v>
      </c>
      <c r="M576" s="125" t="s">
        <v>4182</v>
      </c>
      <c r="N576" s="125" t="s">
        <v>1037</v>
      </c>
      <c r="O576" s="125"/>
      <c r="P576" s="101"/>
      <c r="Q576" s="101"/>
      <c r="R576" s="101"/>
    </row>
    <row r="577" spans="1:18" ht="195">
      <c r="A577" s="124" t="s">
        <v>4183</v>
      </c>
      <c r="B577" s="125" t="s">
        <v>1027</v>
      </c>
      <c r="C577" s="125" t="s">
        <v>4184</v>
      </c>
      <c r="D577" s="125" t="s">
        <v>4185</v>
      </c>
      <c r="E577" s="125"/>
      <c r="F577" s="125"/>
      <c r="G577" s="125" t="s">
        <v>4175</v>
      </c>
      <c r="H577" s="125" t="s">
        <v>4186</v>
      </c>
      <c r="I577" s="125" t="s">
        <v>4187</v>
      </c>
      <c r="J577" s="125"/>
      <c r="K577" s="125"/>
      <c r="L577" s="125" t="s">
        <v>264</v>
      </c>
      <c r="M577" s="125"/>
      <c r="N577" s="125"/>
      <c r="O577" s="125"/>
      <c r="P577" s="101" t="s">
        <v>4180</v>
      </c>
      <c r="Q577" s="101" t="s">
        <v>370</v>
      </c>
      <c r="R577" s="101"/>
    </row>
    <row r="578" spans="1:18" ht="221.1">
      <c r="A578" s="124" t="s">
        <v>4188</v>
      </c>
      <c r="B578" s="125" t="s">
        <v>1027</v>
      </c>
      <c r="C578" s="125" t="s">
        <v>4189</v>
      </c>
      <c r="D578" s="125" t="s">
        <v>4190</v>
      </c>
      <c r="E578" s="125"/>
      <c r="F578" s="125"/>
      <c r="G578" s="125" t="s">
        <v>4191</v>
      </c>
      <c r="H578" s="125" t="s">
        <v>4192</v>
      </c>
      <c r="I578" s="125" t="s">
        <v>4193</v>
      </c>
      <c r="J578" s="125"/>
      <c r="K578" s="125"/>
      <c r="L578" s="125" t="s">
        <v>264</v>
      </c>
      <c r="M578" s="125"/>
      <c r="N578" s="125"/>
      <c r="O578" s="125"/>
      <c r="P578" s="101" t="s">
        <v>4180</v>
      </c>
      <c r="Q578" s="101" t="s">
        <v>370</v>
      </c>
      <c r="R578" s="101"/>
    </row>
    <row r="579" spans="1:18" ht="221.1">
      <c r="A579" s="124" t="s">
        <v>1038</v>
      </c>
      <c r="B579" s="125" t="s">
        <v>1027</v>
      </c>
      <c r="C579" s="125" t="s">
        <v>1039</v>
      </c>
      <c r="D579" s="125" t="s">
        <v>1040</v>
      </c>
      <c r="E579" s="125"/>
      <c r="F579" s="125"/>
      <c r="G579" s="125" t="s">
        <v>4191</v>
      </c>
      <c r="H579" s="125" t="s">
        <v>4194</v>
      </c>
      <c r="I579" s="125" t="s">
        <v>4195</v>
      </c>
      <c r="J579" s="125"/>
      <c r="K579" s="125"/>
      <c r="L579" s="125" t="s">
        <v>264</v>
      </c>
      <c r="M579" s="125"/>
      <c r="N579" s="125"/>
      <c r="O579" s="125"/>
      <c r="P579" s="101" t="s">
        <v>4180</v>
      </c>
      <c r="Q579" s="101" t="s">
        <v>370</v>
      </c>
      <c r="R579" s="101"/>
    </row>
    <row r="580" spans="1:18" ht="182.1">
      <c r="A580" s="124" t="s">
        <v>4196</v>
      </c>
      <c r="B580" s="125" t="s">
        <v>1027</v>
      </c>
      <c r="C580" s="125" t="s">
        <v>1042</v>
      </c>
      <c r="D580" s="125" t="s">
        <v>4197</v>
      </c>
      <c r="E580" s="125"/>
      <c r="F580" s="125" t="s">
        <v>4198</v>
      </c>
      <c r="G580" s="125" t="s">
        <v>4175</v>
      </c>
      <c r="H580" s="125" t="s">
        <v>4199</v>
      </c>
      <c r="I580" s="125" t="s">
        <v>4200</v>
      </c>
      <c r="J580" s="125"/>
      <c r="K580" s="125" t="s">
        <v>4201</v>
      </c>
      <c r="L580" s="125" t="s">
        <v>243</v>
      </c>
      <c r="M580" s="125" t="s">
        <v>4202</v>
      </c>
      <c r="N580" s="125" t="s">
        <v>1037</v>
      </c>
      <c r="O580" s="125"/>
      <c r="P580" s="101" t="s">
        <v>4180</v>
      </c>
      <c r="Q580" s="101" t="s">
        <v>370</v>
      </c>
      <c r="R580" s="101"/>
    </row>
    <row r="581" spans="1:18" ht="285.95">
      <c r="A581" s="124" t="s">
        <v>1041</v>
      </c>
      <c r="B581" s="125" t="s">
        <v>1027</v>
      </c>
      <c r="C581" s="125" t="s">
        <v>1042</v>
      </c>
      <c r="D581" s="125" t="s">
        <v>1043</v>
      </c>
      <c r="E581" s="125" t="s">
        <v>4203</v>
      </c>
      <c r="F581" s="125"/>
      <c r="G581" s="125" t="s">
        <v>4175</v>
      </c>
      <c r="H581" s="125" t="s">
        <v>4204</v>
      </c>
      <c r="I581" s="125" t="s">
        <v>4205</v>
      </c>
      <c r="J581" s="125"/>
      <c r="K581" s="125"/>
      <c r="L581" s="125" t="s">
        <v>243</v>
      </c>
      <c r="M581" s="125" t="s">
        <v>4206</v>
      </c>
      <c r="N581" s="125" t="s">
        <v>245</v>
      </c>
      <c r="O581" s="125" t="s">
        <v>4207</v>
      </c>
      <c r="P581" s="101" t="s">
        <v>4180</v>
      </c>
      <c r="Q581" s="101" t="s">
        <v>370</v>
      </c>
      <c r="R581" s="101"/>
    </row>
    <row r="582" spans="1:18" ht="168.95">
      <c r="A582" s="124" t="s">
        <v>1044</v>
      </c>
      <c r="B582" s="125" t="s">
        <v>1027</v>
      </c>
      <c r="C582" s="125" t="s">
        <v>1045</v>
      </c>
      <c r="D582" s="125" t="s">
        <v>1046</v>
      </c>
      <c r="E582" s="125"/>
      <c r="F582" s="125"/>
      <c r="G582" s="125" t="s">
        <v>4175</v>
      </c>
      <c r="H582" s="125" t="s">
        <v>4204</v>
      </c>
      <c r="I582" s="125" t="s">
        <v>4208</v>
      </c>
      <c r="J582" s="125"/>
      <c r="K582" s="125"/>
      <c r="L582" s="125" t="s">
        <v>722</v>
      </c>
      <c r="M582" s="125"/>
      <c r="N582" s="125"/>
      <c r="O582" s="125"/>
      <c r="P582" s="101" t="s">
        <v>4180</v>
      </c>
      <c r="Q582" s="101" t="s">
        <v>370</v>
      </c>
      <c r="R582" s="101"/>
    </row>
    <row r="583" spans="1:18" ht="168.95">
      <c r="A583" s="124" t="s">
        <v>4209</v>
      </c>
      <c r="B583" s="125" t="s">
        <v>1027</v>
      </c>
      <c r="C583" s="125" t="s">
        <v>4210</v>
      </c>
      <c r="D583" s="125" t="s">
        <v>4211</v>
      </c>
      <c r="E583" s="125" t="s">
        <v>4212</v>
      </c>
      <c r="F583" s="125" t="s">
        <v>4213</v>
      </c>
      <c r="G583" s="125" t="s">
        <v>4175</v>
      </c>
      <c r="H583" s="125" t="s">
        <v>4204</v>
      </c>
      <c r="I583" s="125" t="s">
        <v>4208</v>
      </c>
      <c r="J583" s="125" t="s">
        <v>4214</v>
      </c>
      <c r="K583" s="125" t="s">
        <v>4215</v>
      </c>
      <c r="L583" s="125" t="s">
        <v>4216</v>
      </c>
      <c r="M583" s="125" t="s">
        <v>4217</v>
      </c>
      <c r="N583" s="125"/>
      <c r="O583" s="125"/>
      <c r="P583" s="101" t="s">
        <v>4180</v>
      </c>
      <c r="Q583" s="101" t="s">
        <v>370</v>
      </c>
      <c r="R583" s="101"/>
    </row>
    <row r="584" spans="1:18" ht="246.95">
      <c r="A584" s="124" t="s">
        <v>4218</v>
      </c>
      <c r="B584" s="125" t="s">
        <v>1027</v>
      </c>
      <c r="C584" s="125" t="s">
        <v>4210</v>
      </c>
      <c r="D584" s="125" t="s">
        <v>4219</v>
      </c>
      <c r="E584" s="125" t="s">
        <v>4220</v>
      </c>
      <c r="F584" s="125"/>
      <c r="G584" s="125" t="s">
        <v>4175</v>
      </c>
      <c r="H584" s="125" t="s">
        <v>4204</v>
      </c>
      <c r="I584" s="125" t="s">
        <v>4221</v>
      </c>
      <c r="J584" s="125" t="s">
        <v>4222</v>
      </c>
      <c r="K584" s="125"/>
      <c r="L584" s="125" t="s">
        <v>264</v>
      </c>
      <c r="M584" s="125"/>
      <c r="N584" s="125"/>
      <c r="O584" s="125"/>
      <c r="P584" s="101" t="s">
        <v>4180</v>
      </c>
      <c r="Q584" s="101" t="s">
        <v>370</v>
      </c>
      <c r="R584" s="101"/>
    </row>
    <row r="585" spans="1:18" ht="195">
      <c r="A585" s="124" t="s">
        <v>4223</v>
      </c>
      <c r="B585" s="125" t="s">
        <v>1027</v>
      </c>
      <c r="C585" s="125" t="s">
        <v>1048</v>
      </c>
      <c r="D585" s="125" t="s">
        <v>4224</v>
      </c>
      <c r="E585" s="125" t="s">
        <v>4225</v>
      </c>
      <c r="F585" s="125"/>
      <c r="G585" s="125" t="s">
        <v>4175</v>
      </c>
      <c r="H585" s="125" t="s">
        <v>4226</v>
      </c>
      <c r="I585" s="125" t="s">
        <v>4227</v>
      </c>
      <c r="J585" s="125" t="s">
        <v>4228</v>
      </c>
      <c r="K585" s="125"/>
      <c r="L585" s="125" t="s">
        <v>264</v>
      </c>
      <c r="M585" s="125"/>
      <c r="N585" s="125"/>
      <c r="O585" s="125"/>
      <c r="P585" s="101" t="s">
        <v>4180</v>
      </c>
      <c r="Q585" s="101" t="s">
        <v>370</v>
      </c>
      <c r="R585" s="101"/>
    </row>
    <row r="586" spans="1:18" ht="195">
      <c r="A586" s="124" t="s">
        <v>1047</v>
      </c>
      <c r="B586" s="125" t="s">
        <v>1027</v>
      </c>
      <c r="C586" s="125" t="s">
        <v>1048</v>
      </c>
      <c r="D586" s="125" t="s">
        <v>1049</v>
      </c>
      <c r="E586" s="125"/>
      <c r="F586" s="125"/>
      <c r="G586" s="125" t="s">
        <v>4175</v>
      </c>
      <c r="H586" s="125" t="s">
        <v>4226</v>
      </c>
      <c r="I586" s="125" t="s">
        <v>4229</v>
      </c>
      <c r="J586" s="125"/>
      <c r="K586" s="125"/>
      <c r="L586" s="125" t="s">
        <v>257</v>
      </c>
      <c r="M586" s="125" t="s">
        <v>4230</v>
      </c>
      <c r="N586" s="125" t="s">
        <v>1037</v>
      </c>
      <c r="O586" s="125"/>
      <c r="P586" s="101"/>
      <c r="Q586" s="101"/>
      <c r="R586" s="101"/>
    </row>
    <row r="587" spans="1:18" ht="195">
      <c r="A587" s="124" t="s">
        <v>1050</v>
      </c>
      <c r="B587" s="125" t="s">
        <v>1027</v>
      </c>
      <c r="C587" s="125" t="s">
        <v>1051</v>
      </c>
      <c r="D587" s="125" t="s">
        <v>1052</v>
      </c>
      <c r="E587" s="125"/>
      <c r="F587" s="125"/>
      <c r="G587" s="125" t="s">
        <v>4175</v>
      </c>
      <c r="H587" s="125" t="s">
        <v>4231</v>
      </c>
      <c r="I587" s="125" t="s">
        <v>4232</v>
      </c>
      <c r="J587" s="125"/>
      <c r="K587" s="125"/>
      <c r="L587" s="125" t="s">
        <v>257</v>
      </c>
      <c r="M587" s="125" t="s">
        <v>245</v>
      </c>
      <c r="N587" s="125" t="s">
        <v>245</v>
      </c>
      <c r="O587" s="125"/>
      <c r="P587" s="101"/>
      <c r="Q587" s="101"/>
      <c r="R587" s="101"/>
    </row>
    <row r="588" spans="1:18" ht="221.1">
      <c r="A588" s="124" t="s">
        <v>1053</v>
      </c>
      <c r="B588" s="125" t="s">
        <v>1027</v>
      </c>
      <c r="C588" s="125" t="s">
        <v>1054</v>
      </c>
      <c r="D588" s="125" t="s">
        <v>1055</v>
      </c>
      <c r="E588" s="125"/>
      <c r="F588" s="125"/>
      <c r="G588" s="125" t="s">
        <v>4175</v>
      </c>
      <c r="H588" s="125" t="s">
        <v>4192</v>
      </c>
      <c r="I588" s="125" t="s">
        <v>4233</v>
      </c>
      <c r="J588" s="125"/>
      <c r="K588" s="125"/>
      <c r="L588" s="125" t="s">
        <v>243</v>
      </c>
      <c r="M588" s="125" t="s">
        <v>4234</v>
      </c>
      <c r="N588" s="125" t="s">
        <v>3033</v>
      </c>
      <c r="O588" s="125"/>
      <c r="P588" s="101" t="s">
        <v>4180</v>
      </c>
      <c r="Q588" s="101" t="s">
        <v>370</v>
      </c>
      <c r="R588" s="101"/>
    </row>
    <row r="589" spans="1:18" ht="182.1">
      <c r="A589" s="124" t="s">
        <v>1056</v>
      </c>
      <c r="B589" s="125" t="s">
        <v>1027</v>
      </c>
      <c r="C589" s="125" t="s">
        <v>1057</v>
      </c>
      <c r="D589" s="125" t="s">
        <v>1058</v>
      </c>
      <c r="E589" s="125"/>
      <c r="F589" s="125"/>
      <c r="G589" s="125" t="s">
        <v>4175</v>
      </c>
      <c r="H589" s="125" t="s">
        <v>4204</v>
      </c>
      <c r="I589" s="125" t="s">
        <v>4235</v>
      </c>
      <c r="J589" s="125"/>
      <c r="K589" s="125"/>
      <c r="L589" s="125" t="s">
        <v>243</v>
      </c>
      <c r="M589" s="125" t="s">
        <v>4234</v>
      </c>
      <c r="N589" s="125" t="s">
        <v>3033</v>
      </c>
      <c r="O589" s="125"/>
      <c r="P589" s="101" t="s">
        <v>4180</v>
      </c>
      <c r="Q589" s="101" t="s">
        <v>370</v>
      </c>
      <c r="R589" s="101"/>
    </row>
    <row r="590" spans="1:18" ht="182.1">
      <c r="A590" s="124" t="s">
        <v>1059</v>
      </c>
      <c r="B590" s="125" t="s">
        <v>1027</v>
      </c>
      <c r="C590" s="125" t="s">
        <v>1057</v>
      </c>
      <c r="D590" s="125" t="s">
        <v>1060</v>
      </c>
      <c r="E590" s="125"/>
      <c r="F590" s="125"/>
      <c r="G590" s="125" t="s">
        <v>4175</v>
      </c>
      <c r="H590" s="125" t="s">
        <v>4204</v>
      </c>
      <c r="I590" s="125" t="s">
        <v>4236</v>
      </c>
      <c r="J590" s="125"/>
      <c r="K590" s="125"/>
      <c r="L590" s="125" t="s">
        <v>243</v>
      </c>
      <c r="M590" s="125" t="s">
        <v>4234</v>
      </c>
      <c r="N590" s="125" t="s">
        <v>3033</v>
      </c>
      <c r="O590" s="125"/>
      <c r="P590" s="101" t="s">
        <v>4180</v>
      </c>
      <c r="Q590" s="101" t="s">
        <v>370</v>
      </c>
      <c r="R590" s="101"/>
    </row>
    <row r="591" spans="1:18" ht="168.95">
      <c r="A591" s="124" t="s">
        <v>1061</v>
      </c>
      <c r="B591" s="125" t="s">
        <v>1027</v>
      </c>
      <c r="C591" s="125" t="s">
        <v>1045</v>
      </c>
      <c r="D591" s="125" t="s">
        <v>1062</v>
      </c>
      <c r="E591" s="125"/>
      <c r="F591" s="125"/>
      <c r="G591" s="125" t="s">
        <v>4175</v>
      </c>
      <c r="H591" s="125" t="s">
        <v>4204</v>
      </c>
      <c r="I591" s="125" t="s">
        <v>4237</v>
      </c>
      <c r="J591" s="125"/>
      <c r="K591" s="125"/>
      <c r="L591" s="125" t="s">
        <v>243</v>
      </c>
      <c r="M591" s="125" t="s">
        <v>4234</v>
      </c>
      <c r="N591" s="125" t="s">
        <v>3033</v>
      </c>
      <c r="O591" s="125"/>
      <c r="P591" s="101" t="s">
        <v>4180</v>
      </c>
      <c r="Q591" s="101" t="s">
        <v>370</v>
      </c>
      <c r="R591" s="101"/>
    </row>
    <row r="592" spans="1:18" ht="195">
      <c r="A592" s="124" t="s">
        <v>1063</v>
      </c>
      <c r="B592" s="125" t="s">
        <v>1027</v>
      </c>
      <c r="C592" s="125" t="s">
        <v>1064</v>
      </c>
      <c r="D592" s="125" t="s">
        <v>1065</v>
      </c>
      <c r="E592" s="125"/>
      <c r="F592" s="125"/>
      <c r="G592" s="125" t="s">
        <v>4175</v>
      </c>
      <c r="H592" s="125" t="s">
        <v>4226</v>
      </c>
      <c r="I592" s="125" t="s">
        <v>4238</v>
      </c>
      <c r="J592" s="125"/>
      <c r="K592" s="125"/>
      <c r="L592" s="125" t="s">
        <v>243</v>
      </c>
      <c r="M592" s="125" t="s">
        <v>4234</v>
      </c>
      <c r="N592" s="125" t="s">
        <v>3033</v>
      </c>
      <c r="O592" s="125"/>
      <c r="P592" s="101" t="s">
        <v>4180</v>
      </c>
      <c r="Q592" s="101" t="s">
        <v>370</v>
      </c>
      <c r="R592" s="101"/>
    </row>
    <row r="593" spans="1:18" ht="207.95">
      <c r="A593" s="124" t="s">
        <v>1066</v>
      </c>
      <c r="B593" s="125" t="s">
        <v>1027</v>
      </c>
      <c r="C593" s="125" t="s">
        <v>1067</v>
      </c>
      <c r="D593" s="125" t="s">
        <v>1068</v>
      </c>
      <c r="E593" s="125"/>
      <c r="F593" s="125"/>
      <c r="G593" s="125" t="s">
        <v>4175</v>
      </c>
      <c r="H593" s="125" t="s">
        <v>4226</v>
      </c>
      <c r="I593" s="125" t="s">
        <v>4239</v>
      </c>
      <c r="J593" s="125"/>
      <c r="K593" s="125"/>
      <c r="L593" s="125" t="s">
        <v>243</v>
      </c>
      <c r="M593" s="125" t="s">
        <v>4234</v>
      </c>
      <c r="N593" s="125" t="s">
        <v>3033</v>
      </c>
      <c r="O593" s="125"/>
      <c r="P593" s="101" t="s">
        <v>4180</v>
      </c>
      <c r="Q593" s="101" t="s">
        <v>370</v>
      </c>
      <c r="R593" s="101"/>
    </row>
    <row r="594" spans="1:18" ht="78">
      <c r="A594" s="124" t="s">
        <v>4240</v>
      </c>
      <c r="B594" s="125" t="s">
        <v>1070</v>
      </c>
      <c r="C594" s="125" t="s">
        <v>4241</v>
      </c>
      <c r="D594" s="125" t="s">
        <v>4242</v>
      </c>
      <c r="E594" s="125"/>
      <c r="F594" s="125"/>
      <c r="G594" s="125" t="s">
        <v>4243</v>
      </c>
      <c r="H594" s="125" t="s">
        <v>4244</v>
      </c>
      <c r="I594" s="125" t="s">
        <v>4245</v>
      </c>
      <c r="J594" s="125"/>
      <c r="K594" s="125"/>
      <c r="L594" s="125" t="s">
        <v>264</v>
      </c>
      <c r="M594" s="125" t="s">
        <v>3033</v>
      </c>
      <c r="N594" s="125" t="s">
        <v>3033</v>
      </c>
      <c r="O594" s="125"/>
      <c r="P594" s="101" t="s">
        <v>4132</v>
      </c>
      <c r="Q594" s="101" t="s">
        <v>4162</v>
      </c>
      <c r="R594" s="101"/>
    </row>
    <row r="595" spans="1:18" ht="65.099999999999994">
      <c r="A595" s="124" t="s">
        <v>1069</v>
      </c>
      <c r="B595" s="125" t="s">
        <v>1070</v>
      </c>
      <c r="C595" s="125" t="s">
        <v>1071</v>
      </c>
      <c r="D595" s="125" t="s">
        <v>1072</v>
      </c>
      <c r="E595" s="125"/>
      <c r="F595" s="125"/>
      <c r="G595" s="125" t="s">
        <v>4243</v>
      </c>
      <c r="H595" s="125" t="s">
        <v>4246</v>
      </c>
      <c r="I595" s="125" t="s">
        <v>4247</v>
      </c>
      <c r="J595" s="125"/>
      <c r="K595" s="125"/>
      <c r="L595" s="125" t="s">
        <v>264</v>
      </c>
      <c r="M595" s="125" t="s">
        <v>3033</v>
      </c>
      <c r="N595" s="125" t="s">
        <v>3033</v>
      </c>
      <c r="O595" s="125"/>
      <c r="P595" s="101" t="s">
        <v>4132</v>
      </c>
      <c r="Q595" s="101" t="s">
        <v>4162</v>
      </c>
      <c r="R595" s="101"/>
    </row>
    <row r="596" spans="1:18" ht="90.95">
      <c r="A596" s="124" t="s">
        <v>1073</v>
      </c>
      <c r="B596" s="125" t="s">
        <v>1070</v>
      </c>
      <c r="C596" s="125" t="s">
        <v>1071</v>
      </c>
      <c r="D596" s="125" t="s">
        <v>1074</v>
      </c>
      <c r="E596" s="125"/>
      <c r="F596" s="125"/>
      <c r="G596" s="125" t="s">
        <v>4243</v>
      </c>
      <c r="H596" s="125" t="s">
        <v>4246</v>
      </c>
      <c r="I596" s="125" t="s">
        <v>4248</v>
      </c>
      <c r="J596" s="125"/>
      <c r="K596" s="125"/>
      <c r="L596" s="125" t="s">
        <v>264</v>
      </c>
      <c r="M596" s="125" t="s">
        <v>3033</v>
      </c>
      <c r="N596" s="125" t="s">
        <v>3033</v>
      </c>
      <c r="O596" s="125"/>
      <c r="P596" s="101" t="s">
        <v>4132</v>
      </c>
      <c r="Q596" s="101" t="s">
        <v>4162</v>
      </c>
      <c r="R596" s="101"/>
    </row>
    <row r="597" spans="1:18" ht="90.95">
      <c r="A597" s="124" t="s">
        <v>1075</v>
      </c>
      <c r="B597" s="125" t="s">
        <v>1070</v>
      </c>
      <c r="C597" s="125" t="s">
        <v>406</v>
      </c>
      <c r="D597" s="125" t="s">
        <v>1076</v>
      </c>
      <c r="E597" s="125"/>
      <c r="F597" s="125"/>
      <c r="G597" s="125" t="s">
        <v>4243</v>
      </c>
      <c r="H597" s="125" t="s">
        <v>4249</v>
      </c>
      <c r="I597" s="125" t="s">
        <v>4250</v>
      </c>
      <c r="J597" s="125"/>
      <c r="K597" s="125"/>
      <c r="L597" s="125" t="s">
        <v>264</v>
      </c>
      <c r="M597" s="125" t="s">
        <v>3033</v>
      </c>
      <c r="N597" s="125" t="s">
        <v>3033</v>
      </c>
      <c r="O597" s="125"/>
      <c r="P597" s="101" t="s">
        <v>4132</v>
      </c>
      <c r="Q597" s="101" t="s">
        <v>4162</v>
      </c>
      <c r="R597" s="101"/>
    </row>
    <row r="598" spans="1:18" ht="56.1">
      <c r="A598" s="124" t="s">
        <v>4251</v>
      </c>
      <c r="B598" s="125" t="s">
        <v>1070</v>
      </c>
      <c r="C598" s="125" t="s">
        <v>4252</v>
      </c>
      <c r="D598" s="125" t="s">
        <v>4253</v>
      </c>
      <c r="E598" s="125"/>
      <c r="F598" s="125"/>
      <c r="G598" s="125" t="s">
        <v>4243</v>
      </c>
      <c r="H598" s="125" t="s">
        <v>4254</v>
      </c>
      <c r="I598" s="125" t="s">
        <v>4255</v>
      </c>
      <c r="J598" s="125"/>
      <c r="K598" s="125"/>
      <c r="L598" s="125" t="s">
        <v>264</v>
      </c>
      <c r="M598" s="125" t="s">
        <v>3033</v>
      </c>
      <c r="N598" s="125" t="s">
        <v>3033</v>
      </c>
      <c r="O598" s="125"/>
      <c r="P598" s="101" t="s">
        <v>4132</v>
      </c>
      <c r="Q598" s="101" t="s">
        <v>4162</v>
      </c>
      <c r="R598" s="101"/>
    </row>
    <row r="599" spans="1:18" ht="90.95">
      <c r="A599" s="124" t="s">
        <v>4256</v>
      </c>
      <c r="B599" s="125" t="s">
        <v>1070</v>
      </c>
      <c r="C599" s="125" t="s">
        <v>4257</v>
      </c>
      <c r="D599" s="125" t="s">
        <v>4258</v>
      </c>
      <c r="E599" s="125"/>
      <c r="F599" s="125"/>
      <c r="G599" s="125" t="s">
        <v>4243</v>
      </c>
      <c r="H599" s="125" t="s">
        <v>4259</v>
      </c>
      <c r="I599" s="125" t="s">
        <v>4260</v>
      </c>
      <c r="J599" s="125"/>
      <c r="K599" s="125"/>
      <c r="L599" s="125" t="s">
        <v>264</v>
      </c>
      <c r="M599" s="125" t="s">
        <v>3033</v>
      </c>
      <c r="N599" s="125" t="s">
        <v>3033</v>
      </c>
      <c r="O599" s="125"/>
      <c r="P599" s="101" t="s">
        <v>4132</v>
      </c>
      <c r="Q599" s="101" t="s">
        <v>4162</v>
      </c>
      <c r="R599" s="101"/>
    </row>
    <row r="600" spans="1:18" ht="65.099999999999994">
      <c r="A600" s="124" t="s">
        <v>4261</v>
      </c>
      <c r="B600" s="125" t="s">
        <v>4262</v>
      </c>
      <c r="C600" s="125" t="s">
        <v>3045</v>
      </c>
      <c r="D600" s="125" t="s">
        <v>4263</v>
      </c>
      <c r="E600" s="125"/>
      <c r="F600" s="125"/>
      <c r="G600" s="125" t="s">
        <v>4264</v>
      </c>
      <c r="H600" s="125" t="s">
        <v>4265</v>
      </c>
      <c r="I600" s="125" t="s">
        <v>4266</v>
      </c>
      <c r="J600" s="125"/>
      <c r="K600" s="125"/>
      <c r="L600" s="125" t="s">
        <v>257</v>
      </c>
      <c r="M600" s="125"/>
      <c r="N600" s="125"/>
      <c r="O600" s="125" t="s">
        <v>4267</v>
      </c>
      <c r="P600" s="101"/>
      <c r="Q600" s="101"/>
      <c r="R600" s="101"/>
    </row>
    <row r="601" spans="1:18" ht="65.099999999999994">
      <c r="A601" s="124" t="s">
        <v>4268</v>
      </c>
      <c r="B601" s="125" t="s">
        <v>4262</v>
      </c>
      <c r="C601" s="125" t="s">
        <v>3045</v>
      </c>
      <c r="D601" s="125" t="s">
        <v>4269</v>
      </c>
      <c r="E601" s="125"/>
      <c r="F601" s="125"/>
      <c r="G601" s="125" t="s">
        <v>4264</v>
      </c>
      <c r="H601" s="125" t="s">
        <v>4265</v>
      </c>
      <c r="I601" s="125" t="s">
        <v>4270</v>
      </c>
      <c r="J601" s="125"/>
      <c r="K601" s="125"/>
      <c r="L601" s="125" t="s">
        <v>257</v>
      </c>
      <c r="M601" s="125"/>
      <c r="N601" s="125"/>
      <c r="O601" s="125" t="s">
        <v>4267</v>
      </c>
      <c r="P601" s="101"/>
      <c r="Q601" s="101"/>
      <c r="R601" s="101"/>
    </row>
    <row r="602" spans="1:18" ht="65.099999999999994">
      <c r="A602" s="124" t="s">
        <v>4271</v>
      </c>
      <c r="B602" s="125" t="s">
        <v>4262</v>
      </c>
      <c r="C602" s="125" t="s">
        <v>3045</v>
      </c>
      <c r="D602" s="125" t="s">
        <v>4272</v>
      </c>
      <c r="E602" s="125"/>
      <c r="F602" s="125"/>
      <c r="G602" s="125" t="s">
        <v>4264</v>
      </c>
      <c r="H602" s="125" t="s">
        <v>4265</v>
      </c>
      <c r="I602" s="125" t="s">
        <v>4273</v>
      </c>
      <c r="J602" s="125"/>
      <c r="K602" s="125"/>
      <c r="L602" s="125" t="s">
        <v>257</v>
      </c>
      <c r="M602" s="125"/>
      <c r="N602" s="125"/>
      <c r="O602" s="125" t="s">
        <v>4267</v>
      </c>
      <c r="P602" s="101"/>
      <c r="Q602" s="101"/>
      <c r="R602" s="101"/>
    </row>
    <row r="603" spans="1:18" ht="65.099999999999994">
      <c r="A603" s="124" t="s">
        <v>4274</v>
      </c>
      <c r="B603" s="125" t="s">
        <v>4262</v>
      </c>
      <c r="C603" s="125" t="s">
        <v>3045</v>
      </c>
      <c r="D603" s="125" t="s">
        <v>4275</v>
      </c>
      <c r="E603" s="125"/>
      <c r="F603" s="125"/>
      <c r="G603" s="125" t="s">
        <v>4264</v>
      </c>
      <c r="H603" s="125" t="s">
        <v>4265</v>
      </c>
      <c r="I603" s="125" t="s">
        <v>4276</v>
      </c>
      <c r="J603" s="125"/>
      <c r="K603" s="125"/>
      <c r="L603" s="125" t="s">
        <v>257</v>
      </c>
      <c r="M603" s="125"/>
      <c r="N603" s="125"/>
      <c r="O603" s="125" t="s">
        <v>4267</v>
      </c>
      <c r="P603" s="101"/>
      <c r="Q603" s="101"/>
      <c r="R603" s="101"/>
    </row>
    <row r="604" spans="1:18" ht="65.099999999999994">
      <c r="A604" s="124" t="s">
        <v>4277</v>
      </c>
      <c r="B604" s="125" t="s">
        <v>4262</v>
      </c>
      <c r="C604" s="125" t="s">
        <v>3045</v>
      </c>
      <c r="D604" s="125" t="s">
        <v>4278</v>
      </c>
      <c r="E604" s="125"/>
      <c r="F604" s="125"/>
      <c r="G604" s="125" t="s">
        <v>4264</v>
      </c>
      <c r="H604" s="125" t="s">
        <v>4265</v>
      </c>
      <c r="I604" s="125" t="s">
        <v>4279</v>
      </c>
      <c r="J604" s="125"/>
      <c r="K604" s="125"/>
      <c r="L604" s="125" t="s">
        <v>257</v>
      </c>
      <c r="M604" s="125"/>
      <c r="N604" s="125"/>
      <c r="O604" s="125" t="s">
        <v>4267</v>
      </c>
      <c r="P604" s="101"/>
      <c r="Q604" s="101"/>
      <c r="R604" s="101"/>
    </row>
    <row r="605" spans="1:18" ht="78">
      <c r="A605" s="124" t="s">
        <v>4280</v>
      </c>
      <c r="B605" s="125" t="s">
        <v>4262</v>
      </c>
      <c r="C605" s="125" t="s">
        <v>3045</v>
      </c>
      <c r="D605" s="125" t="s">
        <v>4281</v>
      </c>
      <c r="E605" s="125"/>
      <c r="F605" s="125"/>
      <c r="G605" s="125" t="s">
        <v>4264</v>
      </c>
      <c r="H605" s="125" t="s">
        <v>4265</v>
      </c>
      <c r="I605" s="125" t="s">
        <v>4282</v>
      </c>
      <c r="J605" s="125"/>
      <c r="K605" s="125"/>
      <c r="L605" s="125" t="s">
        <v>257</v>
      </c>
      <c r="M605" s="125"/>
      <c r="N605" s="125"/>
      <c r="O605" s="125" t="s">
        <v>4267</v>
      </c>
      <c r="P605" s="101"/>
      <c r="Q605" s="101"/>
      <c r="R605" s="101"/>
    </row>
    <row r="606" spans="1:18" ht="285.95">
      <c r="A606" s="124" t="s">
        <v>4283</v>
      </c>
      <c r="B606" s="125" t="s">
        <v>4262</v>
      </c>
      <c r="C606" s="125" t="s">
        <v>326</v>
      </c>
      <c r="D606" s="125" t="s">
        <v>4284</v>
      </c>
      <c r="E606" s="125"/>
      <c r="F606" s="125"/>
      <c r="G606" s="125" t="s">
        <v>4264</v>
      </c>
      <c r="H606" s="125" t="s">
        <v>3554</v>
      </c>
      <c r="I606" s="125" t="s">
        <v>4285</v>
      </c>
      <c r="J606" s="125"/>
      <c r="K606" s="125"/>
      <c r="L606" s="125" t="s">
        <v>257</v>
      </c>
      <c r="M606" s="125"/>
      <c r="N606" s="125"/>
      <c r="O606" s="125" t="s">
        <v>4286</v>
      </c>
      <c r="P606" s="101"/>
      <c r="Q606" s="101"/>
      <c r="R606" s="101"/>
    </row>
    <row r="607" spans="1:18" ht="285.95">
      <c r="A607" s="124" t="s">
        <v>4287</v>
      </c>
      <c r="B607" s="125" t="s">
        <v>4262</v>
      </c>
      <c r="C607" s="125" t="s">
        <v>326</v>
      </c>
      <c r="D607" s="125" t="s">
        <v>4288</v>
      </c>
      <c r="E607" s="125"/>
      <c r="F607" s="125"/>
      <c r="G607" s="125" t="s">
        <v>4264</v>
      </c>
      <c r="H607" s="125" t="s">
        <v>3554</v>
      </c>
      <c r="I607" s="125" t="s">
        <v>4289</v>
      </c>
      <c r="J607" s="125"/>
      <c r="K607" s="125"/>
      <c r="L607" s="125" t="s">
        <v>257</v>
      </c>
      <c r="M607" s="125"/>
      <c r="N607" s="125"/>
      <c r="O607" s="125" t="s">
        <v>4286</v>
      </c>
      <c r="P607" s="101"/>
      <c r="Q607" s="101"/>
      <c r="R607" s="101"/>
    </row>
    <row r="608" spans="1:18" ht="285.95">
      <c r="A608" s="124" t="s">
        <v>4290</v>
      </c>
      <c r="B608" s="125" t="s">
        <v>4262</v>
      </c>
      <c r="C608" s="125" t="s">
        <v>326</v>
      </c>
      <c r="D608" s="125" t="s">
        <v>4291</v>
      </c>
      <c r="E608" s="125"/>
      <c r="F608" s="125"/>
      <c r="G608" s="125" t="s">
        <v>4264</v>
      </c>
      <c r="H608" s="125" t="s">
        <v>3554</v>
      </c>
      <c r="I608" s="125" t="s">
        <v>4292</v>
      </c>
      <c r="J608" s="125"/>
      <c r="K608" s="125"/>
      <c r="L608" s="125" t="s">
        <v>257</v>
      </c>
      <c r="M608" s="125"/>
      <c r="N608" s="125"/>
      <c r="O608" s="125" t="s">
        <v>4286</v>
      </c>
      <c r="P608" s="101"/>
      <c r="Q608" s="101"/>
      <c r="R608" s="101"/>
    </row>
    <row r="609" spans="1:18" ht="285.95">
      <c r="A609" s="124" t="s">
        <v>4293</v>
      </c>
      <c r="B609" s="125" t="s">
        <v>4262</v>
      </c>
      <c r="C609" s="125" t="s">
        <v>326</v>
      </c>
      <c r="D609" s="125" t="s">
        <v>4294</v>
      </c>
      <c r="E609" s="125"/>
      <c r="F609" s="125"/>
      <c r="G609" s="125" t="s">
        <v>4264</v>
      </c>
      <c r="H609" s="125" t="s">
        <v>3554</v>
      </c>
      <c r="I609" s="125" t="s">
        <v>4295</v>
      </c>
      <c r="J609" s="125"/>
      <c r="K609" s="125"/>
      <c r="L609" s="125" t="s">
        <v>257</v>
      </c>
      <c r="M609" s="125"/>
      <c r="N609" s="125"/>
      <c r="O609" s="125" t="s">
        <v>4286</v>
      </c>
      <c r="P609" s="101"/>
      <c r="Q609" s="101"/>
      <c r="R609" s="101"/>
    </row>
    <row r="610" spans="1:18" ht="285.95">
      <c r="A610" s="124" t="s">
        <v>4296</v>
      </c>
      <c r="B610" s="125" t="s">
        <v>4262</v>
      </c>
      <c r="C610" s="125" t="s">
        <v>326</v>
      </c>
      <c r="D610" s="125" t="s">
        <v>4297</v>
      </c>
      <c r="E610" s="125"/>
      <c r="F610" s="125"/>
      <c r="G610" s="125" t="s">
        <v>4264</v>
      </c>
      <c r="H610" s="125" t="s">
        <v>3554</v>
      </c>
      <c r="I610" s="125" t="s">
        <v>4298</v>
      </c>
      <c r="J610" s="125"/>
      <c r="K610" s="125"/>
      <c r="L610" s="125" t="s">
        <v>257</v>
      </c>
      <c r="M610" s="125"/>
      <c r="N610" s="125"/>
      <c r="O610" s="125" t="s">
        <v>4286</v>
      </c>
      <c r="P610" s="101"/>
      <c r="Q610" s="101"/>
      <c r="R610" s="101"/>
    </row>
    <row r="611" spans="1:18" ht="285.95">
      <c r="A611" s="124" t="s">
        <v>4299</v>
      </c>
      <c r="B611" s="125" t="s">
        <v>4262</v>
      </c>
      <c r="C611" s="125" t="s">
        <v>326</v>
      </c>
      <c r="D611" s="125" t="s">
        <v>4300</v>
      </c>
      <c r="E611" s="125"/>
      <c r="F611" s="125"/>
      <c r="G611" s="125" t="s">
        <v>4264</v>
      </c>
      <c r="H611" s="125" t="s">
        <v>3554</v>
      </c>
      <c r="I611" s="125" t="s">
        <v>4301</v>
      </c>
      <c r="J611" s="125"/>
      <c r="K611" s="125"/>
      <c r="L611" s="125" t="s">
        <v>257</v>
      </c>
      <c r="M611" s="125"/>
      <c r="N611" s="125"/>
      <c r="O611" s="125" t="s">
        <v>4286</v>
      </c>
      <c r="P611" s="101"/>
      <c r="Q611" s="101"/>
      <c r="R611" s="101"/>
    </row>
    <row r="612" spans="1:18" ht="285.95">
      <c r="A612" s="124" t="s">
        <v>4302</v>
      </c>
      <c r="B612" s="125" t="s">
        <v>4262</v>
      </c>
      <c r="C612" s="125" t="s">
        <v>326</v>
      </c>
      <c r="D612" s="125" t="s">
        <v>4303</v>
      </c>
      <c r="E612" s="125"/>
      <c r="F612" s="125"/>
      <c r="G612" s="125" t="s">
        <v>4264</v>
      </c>
      <c r="H612" s="125" t="s">
        <v>3554</v>
      </c>
      <c r="I612" s="125" t="s">
        <v>4304</v>
      </c>
      <c r="J612" s="125"/>
      <c r="K612" s="125"/>
      <c r="L612" s="125" t="s">
        <v>257</v>
      </c>
      <c r="M612" s="125"/>
      <c r="N612" s="125"/>
      <c r="O612" s="125" t="s">
        <v>4286</v>
      </c>
      <c r="P612" s="101"/>
      <c r="Q612" s="101"/>
      <c r="R612" s="101"/>
    </row>
    <row r="613" spans="1:18" ht="78">
      <c r="A613" s="124" t="s">
        <v>4305</v>
      </c>
      <c r="B613" s="125" t="s">
        <v>1078</v>
      </c>
      <c r="C613" s="125" t="s">
        <v>3549</v>
      </c>
      <c r="D613" s="125" t="s">
        <v>4306</v>
      </c>
      <c r="E613" s="125" t="s">
        <v>4307</v>
      </c>
      <c r="F613" s="125" t="s">
        <v>4308</v>
      </c>
      <c r="G613" s="125" t="s">
        <v>4309</v>
      </c>
      <c r="H613" s="125" t="s">
        <v>4310</v>
      </c>
      <c r="I613" s="125" t="s">
        <v>4311</v>
      </c>
      <c r="J613" s="125" t="s">
        <v>4312</v>
      </c>
      <c r="K613" s="125" t="s">
        <v>4313</v>
      </c>
      <c r="L613" s="125" t="s">
        <v>257</v>
      </c>
      <c r="M613" s="125" t="s">
        <v>4314</v>
      </c>
      <c r="N613" s="125" t="s">
        <v>2698</v>
      </c>
      <c r="O613" s="125"/>
      <c r="P613" s="101" t="s">
        <v>4315</v>
      </c>
      <c r="Q613" s="101" t="s">
        <v>2698</v>
      </c>
      <c r="R613" s="101"/>
    </row>
    <row r="614" spans="1:18" ht="65.099999999999994">
      <c r="A614" s="124" t="s">
        <v>4316</v>
      </c>
      <c r="B614" s="125" t="s">
        <v>1078</v>
      </c>
      <c r="C614" s="125" t="s">
        <v>3549</v>
      </c>
      <c r="D614" s="125" t="s">
        <v>4306</v>
      </c>
      <c r="E614" s="125" t="s">
        <v>4317</v>
      </c>
      <c r="F614" s="125" t="s">
        <v>4318</v>
      </c>
      <c r="G614" s="125" t="s">
        <v>4309</v>
      </c>
      <c r="H614" s="125" t="s">
        <v>4310</v>
      </c>
      <c r="I614" s="125" t="s">
        <v>4311</v>
      </c>
      <c r="J614" s="125" t="s">
        <v>4319</v>
      </c>
      <c r="K614" s="125" t="s">
        <v>4320</v>
      </c>
      <c r="L614" s="125" t="s">
        <v>257</v>
      </c>
      <c r="M614" s="125" t="s">
        <v>4314</v>
      </c>
      <c r="N614" s="125" t="s">
        <v>2698</v>
      </c>
      <c r="O614" s="125"/>
      <c r="P614" s="101" t="s">
        <v>4315</v>
      </c>
      <c r="Q614" s="101" t="s">
        <v>2698</v>
      </c>
      <c r="R614" s="101"/>
    </row>
    <row r="615" spans="1:18" ht="90.95">
      <c r="A615" s="124" t="s">
        <v>1077</v>
      </c>
      <c r="B615" s="125" t="s">
        <v>1078</v>
      </c>
      <c r="C615" s="125" t="s">
        <v>319</v>
      </c>
      <c r="D615" s="125" t="s">
        <v>1079</v>
      </c>
      <c r="E615" s="125"/>
      <c r="F615" s="125"/>
      <c r="G615" s="125" t="s">
        <v>4309</v>
      </c>
      <c r="H615" s="125" t="s">
        <v>4321</v>
      </c>
      <c r="I615" s="125" t="s">
        <v>4322</v>
      </c>
      <c r="J615" s="125"/>
      <c r="K615" s="125"/>
      <c r="L615" s="125" t="s">
        <v>257</v>
      </c>
      <c r="M615" s="125" t="s">
        <v>297</v>
      </c>
      <c r="N615" s="125" t="s">
        <v>2698</v>
      </c>
      <c r="O615" s="125" t="s">
        <v>4323</v>
      </c>
      <c r="P615" s="101" t="s">
        <v>1080</v>
      </c>
      <c r="Q615" s="101" t="s">
        <v>1080</v>
      </c>
      <c r="R615" s="101" t="s">
        <v>1080</v>
      </c>
    </row>
    <row r="616" spans="1:18" ht="104.1">
      <c r="A616" s="124" t="s">
        <v>4324</v>
      </c>
      <c r="B616" s="125" t="s">
        <v>1078</v>
      </c>
      <c r="C616" s="125" t="s">
        <v>319</v>
      </c>
      <c r="D616" s="125" t="s">
        <v>4325</v>
      </c>
      <c r="E616" s="125"/>
      <c r="F616" s="125"/>
      <c r="G616" s="125" t="s">
        <v>4309</v>
      </c>
      <c r="H616" s="125" t="s">
        <v>4321</v>
      </c>
      <c r="I616" s="125" t="s">
        <v>4326</v>
      </c>
      <c r="J616" s="125"/>
      <c r="K616" s="125"/>
      <c r="L616" s="125" t="s">
        <v>257</v>
      </c>
      <c r="M616" s="125" t="s">
        <v>297</v>
      </c>
      <c r="N616" s="125" t="s">
        <v>2698</v>
      </c>
      <c r="O616" s="125" t="s">
        <v>4323</v>
      </c>
      <c r="P616" s="101" t="s">
        <v>1080</v>
      </c>
      <c r="Q616" s="101" t="s">
        <v>1080</v>
      </c>
      <c r="R616" s="101" t="s">
        <v>1080</v>
      </c>
    </row>
    <row r="617" spans="1:18" ht="207.95">
      <c r="A617" s="124" t="s">
        <v>1081</v>
      </c>
      <c r="B617" s="125" t="s">
        <v>1078</v>
      </c>
      <c r="C617" s="125" t="s">
        <v>319</v>
      </c>
      <c r="D617" s="125" t="s">
        <v>1082</v>
      </c>
      <c r="E617" s="125"/>
      <c r="F617" s="125"/>
      <c r="G617" s="125" t="s">
        <v>4309</v>
      </c>
      <c r="H617" s="125" t="s">
        <v>4321</v>
      </c>
      <c r="I617" s="125" t="s">
        <v>4327</v>
      </c>
      <c r="J617" s="125"/>
      <c r="K617" s="125"/>
      <c r="L617" s="125" t="s">
        <v>257</v>
      </c>
      <c r="M617" s="125" t="s">
        <v>297</v>
      </c>
      <c r="N617" s="125" t="s">
        <v>2698</v>
      </c>
      <c r="O617" s="125" t="s">
        <v>4323</v>
      </c>
      <c r="P617" s="101" t="s">
        <v>1080</v>
      </c>
      <c r="Q617" s="101" t="s">
        <v>1080</v>
      </c>
      <c r="R617" s="101" t="s">
        <v>1080</v>
      </c>
    </row>
    <row r="618" spans="1:18" ht="207.95">
      <c r="A618" s="124" t="s">
        <v>1083</v>
      </c>
      <c r="B618" s="125" t="s">
        <v>1078</v>
      </c>
      <c r="C618" s="125" t="s">
        <v>319</v>
      </c>
      <c r="D618" s="125" t="s">
        <v>1084</v>
      </c>
      <c r="E618" s="125"/>
      <c r="F618" s="125"/>
      <c r="G618" s="125" t="s">
        <v>4309</v>
      </c>
      <c r="H618" s="125" t="s">
        <v>4321</v>
      </c>
      <c r="I618" s="125" t="s">
        <v>4328</v>
      </c>
      <c r="J618" s="125"/>
      <c r="K618" s="125"/>
      <c r="L618" s="125" t="s">
        <v>257</v>
      </c>
      <c r="M618" s="125" t="s">
        <v>297</v>
      </c>
      <c r="N618" s="125" t="s">
        <v>2698</v>
      </c>
      <c r="O618" s="125" t="s">
        <v>4323</v>
      </c>
      <c r="P618" s="101" t="s">
        <v>1080</v>
      </c>
      <c r="Q618" s="101" t="s">
        <v>1080</v>
      </c>
      <c r="R618" s="101" t="s">
        <v>1080</v>
      </c>
    </row>
    <row r="619" spans="1:18" ht="195">
      <c r="A619" s="124" t="s">
        <v>1085</v>
      </c>
      <c r="B619" s="125" t="s">
        <v>1078</v>
      </c>
      <c r="C619" s="125" t="s">
        <v>319</v>
      </c>
      <c r="D619" s="125" t="s">
        <v>1086</v>
      </c>
      <c r="E619" s="125"/>
      <c r="F619" s="125"/>
      <c r="G619" s="125" t="s">
        <v>4309</v>
      </c>
      <c r="H619" s="125" t="s">
        <v>4321</v>
      </c>
      <c r="I619" s="125" t="s">
        <v>4329</v>
      </c>
      <c r="J619" s="125"/>
      <c r="K619" s="125"/>
      <c r="L619" s="125" t="s">
        <v>257</v>
      </c>
      <c r="M619" s="125" t="s">
        <v>297</v>
      </c>
      <c r="N619" s="125" t="s">
        <v>2698</v>
      </c>
      <c r="O619" s="125" t="s">
        <v>4323</v>
      </c>
      <c r="P619" s="101" t="s">
        <v>1080</v>
      </c>
      <c r="Q619" s="101" t="s">
        <v>1080</v>
      </c>
      <c r="R619" s="101" t="s">
        <v>1080</v>
      </c>
    </row>
    <row r="620" spans="1:18" ht="156">
      <c r="A620" s="124" t="s">
        <v>1087</v>
      </c>
      <c r="B620" s="125" t="s">
        <v>1078</v>
      </c>
      <c r="C620" s="125" t="s">
        <v>319</v>
      </c>
      <c r="D620" s="125" t="s">
        <v>1088</v>
      </c>
      <c r="E620" s="125"/>
      <c r="F620" s="125"/>
      <c r="G620" s="125" t="s">
        <v>4309</v>
      </c>
      <c r="H620" s="125" t="s">
        <v>4321</v>
      </c>
      <c r="I620" s="125" t="s">
        <v>4330</v>
      </c>
      <c r="J620" s="125"/>
      <c r="K620" s="125"/>
      <c r="L620" s="125" t="s">
        <v>257</v>
      </c>
      <c r="M620" s="125" t="s">
        <v>297</v>
      </c>
      <c r="N620" s="125" t="s">
        <v>2698</v>
      </c>
      <c r="O620" s="125" t="s">
        <v>4323</v>
      </c>
      <c r="P620" s="101" t="s">
        <v>1080</v>
      </c>
      <c r="Q620" s="101" t="s">
        <v>1080</v>
      </c>
      <c r="R620" s="101" t="s">
        <v>1080</v>
      </c>
    </row>
    <row r="621" spans="1:18" ht="143.1">
      <c r="A621" s="124" t="s">
        <v>1089</v>
      </c>
      <c r="B621" s="125" t="s">
        <v>1078</v>
      </c>
      <c r="C621" s="125" t="s">
        <v>319</v>
      </c>
      <c r="D621" s="125" t="s">
        <v>1090</v>
      </c>
      <c r="E621" s="125"/>
      <c r="F621" s="125"/>
      <c r="G621" s="125" t="s">
        <v>4309</v>
      </c>
      <c r="H621" s="125" t="s">
        <v>4321</v>
      </c>
      <c r="I621" s="125" t="s">
        <v>4331</v>
      </c>
      <c r="J621" s="125"/>
      <c r="K621" s="125"/>
      <c r="L621" s="125" t="s">
        <v>257</v>
      </c>
      <c r="M621" s="125" t="s">
        <v>297</v>
      </c>
      <c r="N621" s="125" t="s">
        <v>2698</v>
      </c>
      <c r="O621" s="125" t="s">
        <v>4323</v>
      </c>
      <c r="P621" s="101" t="s">
        <v>1080</v>
      </c>
      <c r="Q621" s="101" t="s">
        <v>1080</v>
      </c>
      <c r="R621" s="101" t="s">
        <v>1080</v>
      </c>
    </row>
    <row r="622" spans="1:18" ht="168.95">
      <c r="A622" s="124" t="s">
        <v>1091</v>
      </c>
      <c r="B622" s="125" t="s">
        <v>1078</v>
      </c>
      <c r="C622" s="125" t="s">
        <v>319</v>
      </c>
      <c r="D622" s="125" t="s">
        <v>1092</v>
      </c>
      <c r="E622" s="125"/>
      <c r="F622" s="125"/>
      <c r="G622" s="125" t="s">
        <v>4309</v>
      </c>
      <c r="H622" s="125" t="s">
        <v>4321</v>
      </c>
      <c r="I622" s="125" t="s">
        <v>4332</v>
      </c>
      <c r="J622" s="125"/>
      <c r="K622" s="125"/>
      <c r="L622" s="125" t="s">
        <v>257</v>
      </c>
      <c r="M622" s="125" t="s">
        <v>297</v>
      </c>
      <c r="N622" s="125" t="s">
        <v>2698</v>
      </c>
      <c r="O622" s="125" t="s">
        <v>4323</v>
      </c>
      <c r="P622" s="101" t="s">
        <v>1080</v>
      </c>
      <c r="Q622" s="101" t="s">
        <v>1080</v>
      </c>
      <c r="R622" s="101" t="s">
        <v>1080</v>
      </c>
    </row>
    <row r="623" spans="1:18" ht="168.95">
      <c r="A623" s="124" t="s">
        <v>1093</v>
      </c>
      <c r="B623" s="125" t="s">
        <v>1078</v>
      </c>
      <c r="C623" s="125" t="s">
        <v>319</v>
      </c>
      <c r="D623" s="125" t="s">
        <v>1094</v>
      </c>
      <c r="E623" s="125"/>
      <c r="F623" s="125"/>
      <c r="G623" s="125" t="s">
        <v>4309</v>
      </c>
      <c r="H623" s="125" t="s">
        <v>4321</v>
      </c>
      <c r="I623" s="125" t="s">
        <v>4333</v>
      </c>
      <c r="J623" s="125"/>
      <c r="K623" s="125"/>
      <c r="L623" s="125" t="s">
        <v>257</v>
      </c>
      <c r="M623" s="125" t="s">
        <v>297</v>
      </c>
      <c r="N623" s="125" t="s">
        <v>2698</v>
      </c>
      <c r="O623" s="125" t="s">
        <v>4323</v>
      </c>
      <c r="P623" s="101" t="s">
        <v>1080</v>
      </c>
      <c r="Q623" s="101" t="s">
        <v>1080</v>
      </c>
      <c r="R623" s="101" t="s">
        <v>1080</v>
      </c>
    </row>
    <row r="624" spans="1:18" ht="143.1">
      <c r="A624" s="124" t="s">
        <v>1095</v>
      </c>
      <c r="B624" s="125" t="s">
        <v>1078</v>
      </c>
      <c r="C624" s="125" t="s">
        <v>319</v>
      </c>
      <c r="D624" s="125" t="s">
        <v>1096</v>
      </c>
      <c r="E624" s="125"/>
      <c r="F624" s="125"/>
      <c r="G624" s="125" t="s">
        <v>4309</v>
      </c>
      <c r="H624" s="125" t="s">
        <v>4321</v>
      </c>
      <c r="I624" s="125" t="s">
        <v>4334</v>
      </c>
      <c r="J624" s="125"/>
      <c r="K624" s="125"/>
      <c r="L624" s="125" t="s">
        <v>257</v>
      </c>
      <c r="M624" s="125" t="s">
        <v>297</v>
      </c>
      <c r="N624" s="125" t="s">
        <v>2698</v>
      </c>
      <c r="O624" s="125" t="s">
        <v>4323</v>
      </c>
      <c r="P624" s="101" t="s">
        <v>1080</v>
      </c>
      <c r="Q624" s="101" t="s">
        <v>1080</v>
      </c>
      <c r="R624" s="101" t="s">
        <v>1080</v>
      </c>
    </row>
    <row r="625" spans="1:18" ht="168.95">
      <c r="A625" s="124" t="s">
        <v>1097</v>
      </c>
      <c r="B625" s="125" t="s">
        <v>1078</v>
      </c>
      <c r="C625" s="125" t="s">
        <v>319</v>
      </c>
      <c r="D625" s="125" t="s">
        <v>1098</v>
      </c>
      <c r="E625" s="125"/>
      <c r="F625" s="125"/>
      <c r="G625" s="125" t="s">
        <v>4309</v>
      </c>
      <c r="H625" s="125" t="s">
        <v>4321</v>
      </c>
      <c r="I625" s="125" t="s">
        <v>4335</v>
      </c>
      <c r="J625" s="125"/>
      <c r="K625" s="125"/>
      <c r="L625" s="125" t="s">
        <v>257</v>
      </c>
      <c r="M625" s="125" t="s">
        <v>297</v>
      </c>
      <c r="N625" s="125" t="s">
        <v>2698</v>
      </c>
      <c r="O625" s="125" t="s">
        <v>4323</v>
      </c>
      <c r="P625" s="101" t="s">
        <v>1080</v>
      </c>
      <c r="Q625" s="101" t="s">
        <v>1080</v>
      </c>
      <c r="R625" s="101" t="s">
        <v>1080</v>
      </c>
    </row>
    <row r="626" spans="1:18" ht="168.95">
      <c r="A626" s="124" t="s">
        <v>1099</v>
      </c>
      <c r="B626" s="125" t="s">
        <v>1078</v>
      </c>
      <c r="C626" s="125" t="s">
        <v>319</v>
      </c>
      <c r="D626" s="125" t="s">
        <v>1100</v>
      </c>
      <c r="E626" s="125"/>
      <c r="F626" s="125"/>
      <c r="G626" s="125" t="s">
        <v>4309</v>
      </c>
      <c r="H626" s="125" t="s">
        <v>4321</v>
      </c>
      <c r="I626" s="125" t="s">
        <v>4336</v>
      </c>
      <c r="J626" s="125"/>
      <c r="K626" s="125"/>
      <c r="L626" s="125" t="s">
        <v>257</v>
      </c>
      <c r="M626" s="125" t="s">
        <v>297</v>
      </c>
      <c r="N626" s="125" t="s">
        <v>2698</v>
      </c>
      <c r="O626" s="125" t="s">
        <v>4323</v>
      </c>
      <c r="P626" s="101" t="s">
        <v>1080</v>
      </c>
      <c r="Q626" s="101" t="s">
        <v>1080</v>
      </c>
      <c r="R626" s="101" t="s">
        <v>1080</v>
      </c>
    </row>
    <row r="627" spans="1:18" ht="195">
      <c r="A627" s="124" t="s">
        <v>1101</v>
      </c>
      <c r="B627" s="125" t="s">
        <v>1078</v>
      </c>
      <c r="C627" s="125" t="s">
        <v>319</v>
      </c>
      <c r="D627" s="125" t="s">
        <v>1102</v>
      </c>
      <c r="E627" s="125"/>
      <c r="F627" s="125"/>
      <c r="G627" s="125" t="s">
        <v>4309</v>
      </c>
      <c r="H627" s="125" t="s">
        <v>4321</v>
      </c>
      <c r="I627" s="125" t="s">
        <v>4337</v>
      </c>
      <c r="J627" s="125"/>
      <c r="K627" s="125"/>
      <c r="L627" s="125" t="s">
        <v>257</v>
      </c>
      <c r="M627" s="125" t="s">
        <v>297</v>
      </c>
      <c r="N627" s="125" t="s">
        <v>2698</v>
      </c>
      <c r="O627" s="125" t="s">
        <v>4323</v>
      </c>
      <c r="P627" s="101" t="s">
        <v>1080</v>
      </c>
      <c r="Q627" s="101" t="s">
        <v>1080</v>
      </c>
      <c r="R627" s="101" t="s">
        <v>1080</v>
      </c>
    </row>
    <row r="628" spans="1:18" ht="90.95">
      <c r="A628" s="124" t="s">
        <v>4338</v>
      </c>
      <c r="B628" s="125" t="s">
        <v>1078</v>
      </c>
      <c r="C628" s="125" t="s">
        <v>319</v>
      </c>
      <c r="D628" s="125" t="s">
        <v>1079</v>
      </c>
      <c r="E628" s="125"/>
      <c r="F628" s="125"/>
      <c r="G628" s="125" t="s">
        <v>4309</v>
      </c>
      <c r="H628" s="125" t="s">
        <v>4321</v>
      </c>
      <c r="I628" s="125" t="s">
        <v>4322</v>
      </c>
      <c r="J628" s="125"/>
      <c r="K628" s="125"/>
      <c r="L628" s="125" t="s">
        <v>257</v>
      </c>
      <c r="M628" s="125" t="s">
        <v>297</v>
      </c>
      <c r="N628" s="125" t="s">
        <v>2698</v>
      </c>
      <c r="O628" s="125" t="s">
        <v>4323</v>
      </c>
      <c r="P628" s="101" t="s">
        <v>1080</v>
      </c>
      <c r="Q628" s="101" t="s">
        <v>1080</v>
      </c>
      <c r="R628" s="101" t="s">
        <v>1080</v>
      </c>
    </row>
    <row r="629" spans="1:18" ht="104.1">
      <c r="A629" s="124" t="s">
        <v>4339</v>
      </c>
      <c r="B629" s="125" t="s">
        <v>1078</v>
      </c>
      <c r="C629" s="125" t="s">
        <v>319</v>
      </c>
      <c r="D629" s="125" t="s">
        <v>4325</v>
      </c>
      <c r="E629" s="125"/>
      <c r="F629" s="125"/>
      <c r="G629" s="125" t="s">
        <v>4309</v>
      </c>
      <c r="H629" s="125" t="s">
        <v>4321</v>
      </c>
      <c r="I629" s="125" t="s">
        <v>4340</v>
      </c>
      <c r="J629" s="125"/>
      <c r="K629" s="125"/>
      <c r="L629" s="125" t="s">
        <v>257</v>
      </c>
      <c r="M629" s="125" t="s">
        <v>297</v>
      </c>
      <c r="N629" s="125" t="s">
        <v>2698</v>
      </c>
      <c r="O629" s="125" t="s">
        <v>4323</v>
      </c>
      <c r="P629" s="101" t="s">
        <v>1080</v>
      </c>
      <c r="Q629" s="101" t="s">
        <v>1080</v>
      </c>
      <c r="R629" s="101" t="s">
        <v>1080</v>
      </c>
    </row>
    <row r="630" spans="1:18" ht="156">
      <c r="A630" s="124" t="s">
        <v>4341</v>
      </c>
      <c r="B630" s="125" t="s">
        <v>1078</v>
      </c>
      <c r="C630" s="125" t="s">
        <v>319</v>
      </c>
      <c r="D630" s="125" t="s">
        <v>4342</v>
      </c>
      <c r="E630" s="125"/>
      <c r="F630" s="125"/>
      <c r="G630" s="125" t="s">
        <v>4309</v>
      </c>
      <c r="H630" s="125" t="s">
        <v>4321</v>
      </c>
      <c r="I630" s="125" t="s">
        <v>4343</v>
      </c>
      <c r="J630" s="125"/>
      <c r="K630" s="125"/>
      <c r="L630" s="125" t="s">
        <v>257</v>
      </c>
      <c r="M630" s="125" t="s">
        <v>297</v>
      </c>
      <c r="N630" s="125" t="s">
        <v>2698</v>
      </c>
      <c r="O630" s="125" t="s">
        <v>4323</v>
      </c>
      <c r="P630" s="101" t="s">
        <v>1080</v>
      </c>
      <c r="Q630" s="101" t="s">
        <v>1080</v>
      </c>
      <c r="R630" s="101" t="s">
        <v>1080</v>
      </c>
    </row>
    <row r="631" spans="1:18" ht="143.1">
      <c r="A631" s="124" t="s">
        <v>4344</v>
      </c>
      <c r="B631" s="125" t="s">
        <v>1078</v>
      </c>
      <c r="C631" s="125" t="s">
        <v>319</v>
      </c>
      <c r="D631" s="125" t="s">
        <v>4345</v>
      </c>
      <c r="E631" s="125"/>
      <c r="F631" s="125"/>
      <c r="G631" s="125" t="s">
        <v>4309</v>
      </c>
      <c r="H631" s="125" t="s">
        <v>4321</v>
      </c>
      <c r="I631" s="125" t="s">
        <v>4346</v>
      </c>
      <c r="J631" s="125"/>
      <c r="K631" s="125"/>
      <c r="L631" s="125" t="s">
        <v>257</v>
      </c>
      <c r="M631" s="125" t="s">
        <v>297</v>
      </c>
      <c r="N631" s="125" t="s">
        <v>2698</v>
      </c>
      <c r="O631" s="125" t="s">
        <v>4323</v>
      </c>
      <c r="P631" s="101" t="s">
        <v>1080</v>
      </c>
      <c r="Q631" s="101" t="s">
        <v>1080</v>
      </c>
      <c r="R631" s="101" t="s">
        <v>1080</v>
      </c>
    </row>
    <row r="632" spans="1:18" ht="143.1">
      <c r="A632" s="124" t="s">
        <v>4347</v>
      </c>
      <c r="B632" s="125" t="s">
        <v>1078</v>
      </c>
      <c r="C632" s="125" t="s">
        <v>319</v>
      </c>
      <c r="D632" s="125" t="s">
        <v>4348</v>
      </c>
      <c r="E632" s="125"/>
      <c r="F632" s="125"/>
      <c r="G632" s="125" t="s">
        <v>4309</v>
      </c>
      <c r="H632" s="125" t="s">
        <v>4321</v>
      </c>
      <c r="I632" s="125" t="s">
        <v>4349</v>
      </c>
      <c r="J632" s="125"/>
      <c r="K632" s="125"/>
      <c r="L632" s="125" t="s">
        <v>257</v>
      </c>
      <c r="M632" s="125" t="s">
        <v>297</v>
      </c>
      <c r="N632" s="125" t="s">
        <v>2698</v>
      </c>
      <c r="O632" s="125" t="s">
        <v>4323</v>
      </c>
      <c r="P632" s="101" t="s">
        <v>1080</v>
      </c>
      <c r="Q632" s="101" t="s">
        <v>1080</v>
      </c>
      <c r="R632" s="101" t="s">
        <v>1080</v>
      </c>
    </row>
    <row r="633" spans="1:18" ht="143.1">
      <c r="A633" s="124" t="s">
        <v>4350</v>
      </c>
      <c r="B633" s="125" t="s">
        <v>1078</v>
      </c>
      <c r="C633" s="125" t="s">
        <v>319</v>
      </c>
      <c r="D633" s="125" t="s">
        <v>4351</v>
      </c>
      <c r="E633" s="125"/>
      <c r="F633" s="125"/>
      <c r="G633" s="125" t="s">
        <v>4309</v>
      </c>
      <c r="H633" s="125" t="s">
        <v>4321</v>
      </c>
      <c r="I633" s="125" t="s">
        <v>4352</v>
      </c>
      <c r="J633" s="125"/>
      <c r="K633" s="125"/>
      <c r="L633" s="125" t="s">
        <v>257</v>
      </c>
      <c r="M633" s="125" t="s">
        <v>297</v>
      </c>
      <c r="N633" s="125" t="s">
        <v>2698</v>
      </c>
      <c r="O633" s="125" t="s">
        <v>4323</v>
      </c>
      <c r="P633" s="101" t="s">
        <v>1080</v>
      </c>
      <c r="Q633" s="101" t="s">
        <v>1080</v>
      </c>
      <c r="R633" s="101" t="s">
        <v>1080</v>
      </c>
    </row>
    <row r="634" spans="1:18" ht="129.94999999999999">
      <c r="A634" s="124" t="s">
        <v>4353</v>
      </c>
      <c r="B634" s="125" t="s">
        <v>1078</v>
      </c>
      <c r="C634" s="125" t="s">
        <v>319</v>
      </c>
      <c r="D634" s="125" t="s">
        <v>4354</v>
      </c>
      <c r="E634" s="125"/>
      <c r="F634" s="125"/>
      <c r="G634" s="125" t="s">
        <v>4309</v>
      </c>
      <c r="H634" s="125" t="s">
        <v>4321</v>
      </c>
      <c r="I634" s="125" t="s">
        <v>4355</v>
      </c>
      <c r="J634" s="125"/>
      <c r="K634" s="125"/>
      <c r="L634" s="125" t="s">
        <v>257</v>
      </c>
      <c r="M634" s="125" t="s">
        <v>297</v>
      </c>
      <c r="N634" s="125" t="s">
        <v>2698</v>
      </c>
      <c r="O634" s="125" t="s">
        <v>4323</v>
      </c>
      <c r="P634" s="101" t="s">
        <v>1080</v>
      </c>
      <c r="Q634" s="101" t="s">
        <v>1080</v>
      </c>
      <c r="R634" s="101" t="s">
        <v>1080</v>
      </c>
    </row>
    <row r="635" spans="1:18" ht="143.1">
      <c r="A635" s="124" t="s">
        <v>4356</v>
      </c>
      <c r="B635" s="125" t="s">
        <v>1078</v>
      </c>
      <c r="C635" s="125" t="s">
        <v>319</v>
      </c>
      <c r="D635" s="125" t="s">
        <v>4357</v>
      </c>
      <c r="E635" s="125"/>
      <c r="F635" s="125"/>
      <c r="G635" s="125" t="s">
        <v>4309</v>
      </c>
      <c r="H635" s="125" t="s">
        <v>4321</v>
      </c>
      <c r="I635" s="125" t="s">
        <v>4358</v>
      </c>
      <c r="J635" s="125"/>
      <c r="K635" s="125"/>
      <c r="L635" s="125" t="s">
        <v>257</v>
      </c>
      <c r="M635" s="125" t="s">
        <v>297</v>
      </c>
      <c r="N635" s="125" t="s">
        <v>2698</v>
      </c>
      <c r="O635" s="125" t="s">
        <v>4323</v>
      </c>
      <c r="P635" s="101" t="s">
        <v>1080</v>
      </c>
      <c r="Q635" s="101" t="s">
        <v>1080</v>
      </c>
      <c r="R635" s="101" t="s">
        <v>1080</v>
      </c>
    </row>
    <row r="636" spans="1:18" ht="168.95">
      <c r="A636" s="124" t="s">
        <v>4359</v>
      </c>
      <c r="B636" s="125" t="s">
        <v>1078</v>
      </c>
      <c r="C636" s="125" t="s">
        <v>319</v>
      </c>
      <c r="D636" s="125" t="s">
        <v>4360</v>
      </c>
      <c r="E636" s="125"/>
      <c r="F636" s="125"/>
      <c r="G636" s="125" t="s">
        <v>4309</v>
      </c>
      <c r="H636" s="125" t="s">
        <v>4321</v>
      </c>
      <c r="I636" s="125" t="s">
        <v>4361</v>
      </c>
      <c r="J636" s="125"/>
      <c r="K636" s="125"/>
      <c r="L636" s="125" t="s">
        <v>257</v>
      </c>
      <c r="M636" s="125" t="s">
        <v>297</v>
      </c>
      <c r="N636" s="125" t="s">
        <v>2698</v>
      </c>
      <c r="O636" s="125" t="s">
        <v>4323</v>
      </c>
      <c r="P636" s="101" t="s">
        <v>1080</v>
      </c>
      <c r="Q636" s="101" t="s">
        <v>1080</v>
      </c>
      <c r="R636" s="101" t="s">
        <v>1080</v>
      </c>
    </row>
    <row r="637" spans="1:18" ht="156">
      <c r="A637" s="124" t="s">
        <v>4362</v>
      </c>
      <c r="B637" s="125" t="s">
        <v>1078</v>
      </c>
      <c r="C637" s="125" t="s">
        <v>319</v>
      </c>
      <c r="D637" s="125" t="s">
        <v>4363</v>
      </c>
      <c r="E637" s="125"/>
      <c r="F637" s="125"/>
      <c r="G637" s="125" t="s">
        <v>4309</v>
      </c>
      <c r="H637" s="125" t="s">
        <v>4321</v>
      </c>
      <c r="I637" s="125" t="s">
        <v>4364</v>
      </c>
      <c r="J637" s="125"/>
      <c r="K637" s="125"/>
      <c r="L637" s="125" t="s">
        <v>257</v>
      </c>
      <c r="M637" s="125" t="s">
        <v>297</v>
      </c>
      <c r="N637" s="125" t="s">
        <v>2698</v>
      </c>
      <c r="O637" s="125" t="s">
        <v>4323</v>
      </c>
      <c r="P637" s="101" t="s">
        <v>1080</v>
      </c>
      <c r="Q637" s="101" t="s">
        <v>1080</v>
      </c>
      <c r="R637" s="101" t="s">
        <v>1080</v>
      </c>
    </row>
    <row r="638" spans="1:18" ht="156">
      <c r="A638" s="124" t="s">
        <v>4365</v>
      </c>
      <c r="B638" s="125" t="s">
        <v>1078</v>
      </c>
      <c r="C638" s="125" t="s">
        <v>319</v>
      </c>
      <c r="D638" s="125" t="s">
        <v>4366</v>
      </c>
      <c r="E638" s="125"/>
      <c r="F638" s="125"/>
      <c r="G638" s="125" t="s">
        <v>4309</v>
      </c>
      <c r="H638" s="125" t="s">
        <v>4321</v>
      </c>
      <c r="I638" s="125" t="s">
        <v>4367</v>
      </c>
      <c r="J638" s="125"/>
      <c r="K638" s="125"/>
      <c r="L638" s="125" t="s">
        <v>257</v>
      </c>
      <c r="M638" s="125" t="s">
        <v>297</v>
      </c>
      <c r="N638" s="125" t="s">
        <v>2698</v>
      </c>
      <c r="O638" s="125" t="s">
        <v>4323</v>
      </c>
      <c r="P638" s="101" t="s">
        <v>1080</v>
      </c>
      <c r="Q638" s="101" t="s">
        <v>1080</v>
      </c>
      <c r="R638" s="101" t="s">
        <v>1080</v>
      </c>
    </row>
    <row r="639" spans="1:18" ht="143.1">
      <c r="A639" s="124" t="s">
        <v>4368</v>
      </c>
      <c r="B639" s="125" t="s">
        <v>1078</v>
      </c>
      <c r="C639" s="125" t="s">
        <v>319</v>
      </c>
      <c r="D639" s="125" t="s">
        <v>4369</v>
      </c>
      <c r="E639" s="125"/>
      <c r="F639" s="125"/>
      <c r="G639" s="125" t="s">
        <v>4309</v>
      </c>
      <c r="H639" s="125" t="s">
        <v>4321</v>
      </c>
      <c r="I639" s="125" t="s">
        <v>4370</v>
      </c>
      <c r="J639" s="125"/>
      <c r="K639" s="125"/>
      <c r="L639" s="125" t="s">
        <v>257</v>
      </c>
      <c r="M639" s="125" t="s">
        <v>297</v>
      </c>
      <c r="N639" s="125" t="s">
        <v>2698</v>
      </c>
      <c r="O639" s="125" t="s">
        <v>4323</v>
      </c>
      <c r="P639" s="101" t="s">
        <v>1080</v>
      </c>
      <c r="Q639" s="101" t="s">
        <v>1080</v>
      </c>
      <c r="R639" s="101" t="s">
        <v>1080</v>
      </c>
    </row>
    <row r="640" spans="1:18" ht="156">
      <c r="A640" s="124" t="s">
        <v>4371</v>
      </c>
      <c r="B640" s="125" t="s">
        <v>1078</v>
      </c>
      <c r="C640" s="125" t="s">
        <v>319</v>
      </c>
      <c r="D640" s="125" t="s">
        <v>4372</v>
      </c>
      <c r="E640" s="125"/>
      <c r="F640" s="125"/>
      <c r="G640" s="125" t="s">
        <v>4309</v>
      </c>
      <c r="H640" s="125" t="s">
        <v>4321</v>
      </c>
      <c r="I640" s="125" t="s">
        <v>4373</v>
      </c>
      <c r="J640" s="125"/>
      <c r="K640" s="125"/>
      <c r="L640" s="125" t="s">
        <v>257</v>
      </c>
      <c r="M640" s="125" t="s">
        <v>297</v>
      </c>
      <c r="N640" s="125" t="s">
        <v>2698</v>
      </c>
      <c r="O640" s="125" t="s">
        <v>4323</v>
      </c>
      <c r="P640" s="101" t="s">
        <v>1080</v>
      </c>
      <c r="Q640" s="101" t="s">
        <v>1080</v>
      </c>
      <c r="R640" s="101" t="s">
        <v>1080</v>
      </c>
    </row>
  </sheetData>
  <sheetProtection algorithmName="SHA-512" hashValue="b+Ebw5TZsOpQuMJB16duU2bzwuZjQgFHejAJqFvxGR+67i13xGGzAk/UbwaqdH2iLQI7veqkPdvZjec1evrccw==" saltValue="axDw/RbsSLBeCAtM+FjKJ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Tanaka, Sara[田中 沙羅]</cp:lastModifiedBy>
  <cp:revision/>
  <dcterms:created xsi:type="dcterms:W3CDTF">2017-04-03T06:25:51Z</dcterms:created>
  <dcterms:modified xsi:type="dcterms:W3CDTF">2022-08-26T12:38:04Z</dcterms:modified>
  <cp:category/>
  <cp:contentStatus/>
</cp:coreProperties>
</file>